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tabRatio="780" activeTab="3"/>
  </bookViews>
  <sheets>
    <sheet name="投标报价一览表" sheetId="10" r:id="rId1"/>
    <sheet name="投标报价清单填写说明" sheetId="6" r:id="rId2"/>
    <sheet name="表-02 工程项目招标控制价汇总表" sheetId="7" r:id="rId3"/>
    <sheet name="表-03 单项工程招标控制价汇总表" sheetId="8" r:id="rId4"/>
    <sheet name="表 16 工程建设其他费表" sheetId="9" r:id="rId5"/>
    <sheet name="表 04 单位工程招标控制价汇总表" sheetId="1" r:id="rId6"/>
    <sheet name="表 08A 分部分项工程量清单与计价表" sheetId="2" r:id="rId7"/>
    <sheet name="表 10 措施项目清单与计价汇总表" sheetId="3" r:id="rId8"/>
    <sheet name="表 10-1 措施项目清单与计价表(一)" sheetId="4" r:id="rId9"/>
    <sheet name="表 14 规费、应纳税费项目清单与计价表" sheetId="5"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<sst xmlns="http://schemas.openxmlformats.org/spreadsheetml/2006/main" count="829" uniqueCount="384">
  <si>
    <t>深圳时尚小镇美憬阁精选酒店噪音治理工程
投标报价书</t>
  </si>
  <si>
    <t>序号</t>
  </si>
  <si>
    <t>工作内容</t>
  </si>
  <si>
    <t>招标控制价（元）</t>
  </si>
  <si>
    <t>投标上限价(净下浮率≥13%)（元）</t>
  </si>
  <si>
    <t>投标报价（元）</t>
  </si>
  <si>
    <t>投标净下浮率（%）</t>
  </si>
  <si>
    <t>建筑安装工程费
（不含不可竞费）</t>
  </si>
  <si>
    <t>不可竞争费用合计（安全文明措施费、暂列金额）</t>
  </si>
  <si>
    <t>合计</t>
  </si>
  <si>
    <t>投标报价总金额（大写）</t>
  </si>
  <si>
    <t>（投标人填写）</t>
  </si>
  <si>
    <t>说明：</t>
  </si>
  <si>
    <t>1.本项目采用固定综合单价合同。遴选公告已提供不带价格的清单，投标人需逐一填报清单综合单价，并将汇总的投标总价填入上表，填报的投标报价总价不得超过投标报价上限,否则按无效标处理，以上所报价格为含税价。其中：投标净下浮率=[1-投标总报价（扣除不可竞争费）÷招标控制价（扣除不可竞争费）]×100%。（计算结果保留两位小数）</t>
  </si>
  <si>
    <t>2.本工程为固定综合单价合同。合同清单综合单价包含为完成工程量清单项目及施工图纸所对应的所有工序及内容。若本投标人中标，结算按实际发生量计算，工程量依据承包范围内经招标人确认的施工图、图纸会审纪要、设计变更通知单、经招标人批准的现场签证单等计算工程量；本项目结算金额不得超过投标上限价总额。若本项目结算金额超过投标上限价总额，则超出部分由本投标人自行独立承担，按本项目投标上限价总额进行结算，本投标人不得向招标人寻求其他任何的补偿或赔偿。最终结算金额以经招标人委托的第三方造价咨询单位审定并经招标人确认的金额为准，若若项目按规定须提交政府审计部门审计的，则最终结算价以政府审计部门审计结果为准。</t>
  </si>
  <si>
    <t>3.如招标人接受本投标人的投标，本投标人将保证遵循国家和省、市相关法律、法规的要求和公告要求完成相关工作。</t>
  </si>
  <si>
    <t>4.在正式的合同协议制定和签署前，本报价连同招标人的中标通知书应为约束贵司、我双方的合同文件。</t>
  </si>
  <si>
    <t>5.本投标人理解，招标人不一定接受最低标价的投标或招标人可能接受其他任何投标。</t>
  </si>
  <si>
    <t>投标人（公章）： 
法人代表人或其授权委托代理人（签章）：
日期：    年    月    日</t>
  </si>
  <si>
    <t>投标报价清单填写说明</t>
  </si>
  <si>
    <r>
      <rPr>
        <sz val="11"/>
        <rFont val="宋体"/>
        <charset val="134"/>
      </rPr>
      <t>1.仅</t>
    </r>
    <r>
      <rPr>
        <b/>
        <sz val="11"/>
        <color rgb="FFFF0000"/>
        <rFont val="宋体"/>
        <charset val="134"/>
      </rPr>
      <t>黄色填充单元格</t>
    </r>
    <r>
      <rPr>
        <sz val="11"/>
        <rFont val="宋体"/>
        <charset val="134"/>
      </rPr>
      <t>由投标人自行填报。其余未填充区域已设公式自动计算结果，投标人投报时需进一步复核公式，若有不合理处可自行调整。一经投报，即视为投标人确认投标报价无误，后续不再调整，由此承担的一切后果由投标人自行承担。</t>
    </r>
  </si>
  <si>
    <r>
      <rPr>
        <sz val="11"/>
        <rFont val="宋体"/>
        <charset val="134"/>
      </rPr>
      <t>2.分部分项工程量清单表中工程量数值不允许修改调整，投标人仅自主填报单价并计算合价；投标报价中，若出现单价与工程量乘积与合价不一致的，以单价为准修正合价；单价存在明显小数点错误的，招标人有权要求投标人澄清或调整，拒不配合的，</t>
    </r>
    <r>
      <rPr>
        <b/>
        <sz val="11"/>
        <color rgb="FFFF0000"/>
        <rFont val="宋体"/>
        <charset val="134"/>
      </rPr>
      <t>按无效投标处理。</t>
    </r>
  </si>
  <si>
    <r>
      <rPr>
        <sz val="11"/>
        <rFont val="宋体"/>
        <charset val="134"/>
      </rPr>
      <t>3.安全文明措施费及暂列金为不可竞争费，招标清单表格中已给出固定数值，相应内容不得调整，</t>
    </r>
    <r>
      <rPr>
        <b/>
        <sz val="11"/>
        <color rgb="FFFF0000"/>
        <rFont val="宋体"/>
        <charset val="134"/>
      </rPr>
      <t>否则按无效标处理</t>
    </r>
    <r>
      <rPr>
        <sz val="11"/>
        <rFont val="宋体"/>
        <charset val="134"/>
      </rPr>
      <t>。</t>
    </r>
  </si>
  <si>
    <r>
      <rPr>
        <sz val="11"/>
        <rFont val="宋体"/>
        <charset val="134"/>
      </rPr>
      <t>4.投标人应确保《表-03单项工程招标控制价汇总表》中的各单位工程总金额，与各单位工程汇总表中的含税建安工程造价金额完全一致。在投标前，投标人应仔细核对两者数据。若出现金额不一致的情况，</t>
    </r>
    <r>
      <rPr>
        <b/>
        <sz val="11"/>
        <color rgb="FFFF0000"/>
        <rFont val="宋体"/>
        <charset val="134"/>
      </rPr>
      <t>将一律按低值进行汇总</t>
    </r>
    <r>
      <rPr>
        <sz val="11"/>
        <rFont val="宋体"/>
        <charset val="134"/>
      </rPr>
      <t>。由此产生的任何风险和影响，均由投标人自行承担。</t>
    </r>
  </si>
  <si>
    <t>工程项目招标控制价汇总表</t>
  </si>
  <si>
    <t>工程名称：深圳时尚小镇美憬阁精选酒店噪音治理工程</t>
  </si>
  <si>
    <t>第 1 页 共 1 页</t>
  </si>
  <si>
    <t>单项工程名称</t>
  </si>
  <si>
    <t>金额(元)</t>
  </si>
  <si>
    <t>其中：(元)</t>
  </si>
  <si>
    <t>暂估价</t>
  </si>
  <si>
    <t>安全文明
施工费</t>
  </si>
  <si>
    <t>规费</t>
  </si>
  <si>
    <t>1</t>
  </si>
  <si>
    <t>深圳时尚小镇美憬阁精选酒店噪音治理工程</t>
  </si>
  <si>
    <t>工程建设其他费</t>
  </si>
  <si>
    <t>设备及工器具购置费</t>
  </si>
  <si>
    <t/>
  </si>
  <si>
    <t>合    计</t>
  </si>
  <si>
    <t xml:space="preserve">    注：本表适用于建设项目招标控制价或投标报价的汇总。</t>
  </si>
  <si>
    <t>单项工程招标控制价汇总表</t>
  </si>
  <si>
    <t>单位工程名称</t>
  </si>
  <si>
    <t>其中</t>
  </si>
  <si>
    <t>材料设备
暂估价
(元)</t>
  </si>
  <si>
    <t>安全文明
施工措施费
(元)</t>
  </si>
  <si>
    <t>规费
(元)</t>
  </si>
  <si>
    <t>暂列金额</t>
  </si>
  <si>
    <t>专业工程暂估价</t>
  </si>
  <si>
    <t>专业工程结算价</t>
  </si>
  <si>
    <t>合  计</t>
  </si>
  <si>
    <t xml:space="preserve">    注：本表适用于单项工程招标控制价或投标报价的汇总。</t>
  </si>
  <si>
    <t>工程建设其他费计价表</t>
  </si>
  <si>
    <t>标段：</t>
  </si>
  <si>
    <t>第 1 页，共 1 页</t>
  </si>
  <si>
    <t>项目名称</t>
  </si>
  <si>
    <t>计量
单位</t>
  </si>
  <si>
    <t>工程量</t>
  </si>
  <si>
    <t>备注</t>
  </si>
  <si>
    <t>单价</t>
  </si>
  <si>
    <t>合价</t>
  </si>
  <si>
    <t>勘察设计费</t>
  </si>
  <si>
    <t>元</t>
  </si>
  <si>
    <t>2</t>
  </si>
  <si>
    <t>工程检测费</t>
  </si>
  <si>
    <t>2.1</t>
  </si>
  <si>
    <t>基桩检测</t>
  </si>
  <si>
    <t>2.2</t>
  </si>
  <si>
    <t>地基基础检测</t>
  </si>
  <si>
    <t>2.3</t>
  </si>
  <si>
    <t>锚栓（植筋）抗拔、抗剪试验</t>
  </si>
  <si>
    <t>2.4</t>
  </si>
  <si>
    <t>钢结构探伤检测</t>
  </si>
  <si>
    <t>2.5</t>
  </si>
  <si>
    <t>钢网架构变形检测</t>
  </si>
  <si>
    <t>2.6</t>
  </si>
  <si>
    <t>建筑幕墙及建筑外窗气密性、水密性、风压变形性能检测</t>
  </si>
  <si>
    <t>2.7</t>
  </si>
  <si>
    <t>外墙饰面砖粘结强度检测</t>
  </si>
  <si>
    <t>2.8</t>
  </si>
  <si>
    <t>建筑物沉降、变形检测</t>
  </si>
  <si>
    <t>2.9</t>
  </si>
  <si>
    <t>室内环境质量检测</t>
  </si>
  <si>
    <t>2.10</t>
  </si>
  <si>
    <t>智能建筑检测</t>
  </si>
  <si>
    <t>2.11</t>
  </si>
  <si>
    <t>建筑节能检测</t>
  </si>
  <si>
    <t>3</t>
  </si>
  <si>
    <t>其他检验费</t>
  </si>
  <si>
    <t>4</t>
  </si>
  <si>
    <t>城市道路临时占用费</t>
  </si>
  <si>
    <t>5</t>
  </si>
  <si>
    <t>城市道路挖掘修复费</t>
  </si>
  <si>
    <t>6</t>
  </si>
  <si>
    <t>临时占用绿地费</t>
  </si>
  <si>
    <t>7</t>
  </si>
  <si>
    <t>绿化补偿（赔偿）费</t>
  </si>
  <si>
    <t>8</t>
  </si>
  <si>
    <t>工程保险费</t>
  </si>
  <si>
    <t>(含税建安工程造价+设备及工器具购置费)×工程保险费费率(房建工程参考范围0.8~3.0‰；市政工程参考范围1.0~7.0‰；轨道交通与综合管廊工程参考范围1.2~9.0‰；详见《深圳市建设工程计价费率标准(2023)》)</t>
  </si>
  <si>
    <t>9</t>
  </si>
  <si>
    <t>弃土场受纳处置费</t>
  </si>
  <si>
    <t>深建价[2013]3号</t>
  </si>
  <si>
    <t>10</t>
  </si>
  <si>
    <t>其他费</t>
  </si>
  <si>
    <t>单位工程招标控制价汇总表</t>
  </si>
  <si>
    <t>标段：深圳时尚小镇美憬阁精选酒店噪音治理工程</t>
  </si>
  <si>
    <t>汇 总 内 容</t>
  </si>
  <si>
    <t>其中：
材料设备暂估价
(元)</t>
  </si>
  <si>
    <t>分部分项工程费</t>
  </si>
  <si>
    <t>1.1</t>
  </si>
  <si>
    <t>二楼中餐厅空调风柜</t>
  </si>
  <si>
    <t>1.2</t>
  </si>
  <si>
    <t>六楼东侧冷库冷却塔</t>
  </si>
  <si>
    <t>1.3</t>
  </si>
  <si>
    <t>六楼夹层新增油烟风机</t>
  </si>
  <si>
    <t>1.4</t>
  </si>
  <si>
    <t>顶楼屋面层风机、水泵、热泵设备</t>
  </si>
  <si>
    <t>措施项目费</t>
  </si>
  <si>
    <t>其中：混凝土、钢筋混凝土模板及支架费</t>
  </si>
  <si>
    <t>安全文明施工措施费</t>
  </si>
  <si>
    <t>履约担保手续费、赶工措施费</t>
  </si>
  <si>
    <t>其它措施项目费</t>
  </si>
  <si>
    <t>其他项目费</t>
  </si>
  <si>
    <t>3.1</t>
  </si>
  <si>
    <t>计日工</t>
  </si>
  <si>
    <t>3.2</t>
  </si>
  <si>
    <t>总承包服务费</t>
  </si>
  <si>
    <t>3.3</t>
  </si>
  <si>
    <t>发包人供应材料费</t>
  </si>
  <si>
    <t>不含税建安工程造价</t>
  </si>
  <si>
    <t>应纳税费</t>
  </si>
  <si>
    <t>6.1</t>
  </si>
  <si>
    <t>增值税应纳税额</t>
  </si>
  <si>
    <t>6.2</t>
  </si>
  <si>
    <t>城市维护建设税、教育费附加及地方教育费附加</t>
  </si>
  <si>
    <t>含税建安工程造价=5+6</t>
  </si>
  <si>
    <t xml:space="preserve">   注：本表适用于单位工程招标控制价或投标价的汇总，如无单位工程划分，单项工程也使用本表汇总。</t>
  </si>
  <si>
    <t>分部分项工程量清单与计价表
（适用于工程量清单计价）</t>
  </si>
  <si>
    <t>第 1 页 共 12 页</t>
  </si>
  <si>
    <t>项目编码</t>
  </si>
  <si>
    <t>项目特征描述</t>
  </si>
  <si>
    <t>计量单位</t>
  </si>
  <si>
    <t>综合单价</t>
  </si>
  <si>
    <t>材料设备暂估合价</t>
  </si>
  <si>
    <t>090701004001</t>
  </si>
  <si>
    <t>风机减振器</t>
  </si>
  <si>
    <t>1.阻尼减振器.适用挠度≥50mm钢板定制支撑件、原基础切割.拆除.修复平整.加焊支撑钢板.除锈.打磨.安装.防锈油漆
2.含相关工序及其所需辅材的安装等内容
3.含操作高度增加费
4.满足招标文件、设计、施工及验收等相关规范规定要求</t>
  </si>
  <si>
    <t>个</t>
  </si>
  <si>
    <t>090701004002</t>
  </si>
  <si>
    <t>风机吊架减振器</t>
  </si>
  <si>
    <t>090701004003</t>
  </si>
  <si>
    <t>风管支架减振器</t>
  </si>
  <si>
    <t>1.阻尼限位减振器.适用挠度≥25mm钢板定制支撑件、原支架切割.拆除.地面修复平整.加焊支撑钢板.除锈.打磨.安装.防锈油漆
2.含相关工序及其所需辅材的安装等内容
3.含操作高度增加费
4.满足招标文件、设计、施工及验收等相关规范规定要求</t>
  </si>
  <si>
    <t>090701004004</t>
  </si>
  <si>
    <t>风管吊架减振器</t>
  </si>
  <si>
    <t>011207001001</t>
  </si>
  <si>
    <t>墙面装饰板</t>
  </si>
  <si>
    <t>1.送风口风管内消声措施，清理风管表面
2.贴25mm吸音棉
3.含相关工序及其所需辅材的安装等内容
4.含操作高度增加费
5.满足招标文件、设计、施工及验收等相关规范规定要求</t>
  </si>
  <si>
    <t>m2</t>
  </si>
  <si>
    <t>011207001002</t>
  </si>
  <si>
    <t>1.清理风管表面
2.粘贴3mm阻尼防震胶
3.贴25mm吸音棉
4.含相关工序及其所需辅材的安装等内容
5.含操作高度增加费
6.满足招标文件、设计、施工及验收等相关规范规定要求</t>
  </si>
  <si>
    <t>010804007001</t>
  </si>
  <si>
    <t>隔音门双开门</t>
  </si>
  <si>
    <t>1.门代号及洞口尺寸:1400*2200
2.门框、扇材质:钢质吸隔声板制作
3.含相关工序及其所需辅材的安装等内容
4.含操作高度增加费
5.满足招标文件、设计、施工及验收等相关规范规定要求</t>
  </si>
  <si>
    <t>030703020001</t>
  </si>
  <si>
    <t>消声器</t>
  </si>
  <si>
    <t>1.名称:冷却水塔排风消声器
2.规格:7000*940*2000
3.含200mm厚的消声片
4.由钢骨架组成，1.0mm镀锌板外板，0.8mm镀锌穿孔板做护面板，消声片内部填充48KG玻璃棉，140g无碱憎水玻璃纤维布，消声器可见面做喷涂防腐处理。
5.含支架制作安装、除锈刷油等
6.含相关工序及其所需辅材的安装等内容
7.含操作高度增加费
8.满足招标文件、设计、施工及验收等相关规范规定要求</t>
  </si>
  <si>
    <t>030702001001</t>
  </si>
  <si>
    <t>碳钢通风管道</t>
  </si>
  <si>
    <t>1.名称:排风导风管
2.规格:6800*2980*2040 1.5厚镀锌钢板
3.含相关工序及其所需辅材的安装等内容
4.含支架制作安装、除锈刷油等
5.含操作高度增加费
6.满足招标文件、设计、施工及验收等相关规范规定要求</t>
  </si>
  <si>
    <t>090701004005</t>
  </si>
  <si>
    <t>11</t>
  </si>
  <si>
    <t>040309008001</t>
  </si>
  <si>
    <t>隔声屏障</t>
  </si>
  <si>
    <t>1.隔声罩顶部吸隔音板
2.吸隔音板厚度100mm
3.1.0mm镀锌板外板，0.8mm镀锌穿孔板做护面板，内部填充48KG玻璃棉，玻璃棉包薄膜，吸隔音板可见面做喷涂防腐处理
4.含相关工序及其所需辅材的安装等内容
5.含操作高度增加费
6.满足招标文件、设计、施工及验收等相关规范规定要求</t>
  </si>
  <si>
    <t>12</t>
  </si>
  <si>
    <t>010606013001</t>
  </si>
  <si>
    <t>零星钢构件</t>
  </si>
  <si>
    <t>1.100*100*3镀锌方通+50*50*2.5镀锌方通
2.含相关工序及其所需辅材的安装等内容
3.含操作高度增加费
4.满足招标文件、设计、施工及验收等相关规范规定要求</t>
  </si>
  <si>
    <t>t</t>
  </si>
  <si>
    <t>13</t>
  </si>
  <si>
    <t>010804007002</t>
  </si>
  <si>
    <t>隔音检修门</t>
  </si>
  <si>
    <t>1.门代号及洞口尺寸:900*1800mm
2.门框、扇材质:100mm厚钢质吸隔声板制作，隔声量≥30db(A)
3.含相关工序及其所需辅材的安装等内容
4.含操作高度增加费
5.满足招标文件、设计、施工及验收等相关规范规定要求</t>
  </si>
  <si>
    <t>14</t>
  </si>
  <si>
    <t>030703020002</t>
  </si>
  <si>
    <t>1.名称:油烟机排风消声器
2.规格:1200*800*1500
3.含200mm厚的消声片
4.由钢骨架组成，1.0mm镀锌板外板，0.8mm镀锌穿孔板做护面板，消声片内部填充48KG玻璃棉，140g无碱憎水玻璃纤维布，消声器可见面做喷涂防腐处理。
5.含支架制作安装、除锈刷油等
6.含相关工序及其所需辅材的安装等内容
7.含操作高度增加费
8.满足招标文件、设计、施工及验收等相关规范规定要求</t>
  </si>
  <si>
    <t>15</t>
  </si>
  <si>
    <t>030411004001</t>
  </si>
  <si>
    <t>配线</t>
  </si>
  <si>
    <t>1.名称:配线
2.规格型号:WDZN-BYJ-2.5
3.敷设方式:明敷
4.含操作高度增加费
5.满足招标文件、设计、施工及验收等相关规范规定要求</t>
  </si>
  <si>
    <t>m</t>
  </si>
  <si>
    <t>16</t>
  </si>
  <si>
    <t>030411001001</t>
  </si>
  <si>
    <t>配管</t>
  </si>
  <si>
    <t>1.名称:配管
2.规格型号:JDG20
3.敷设方式:明敷
4.含操作高度增加费
5.满足招标文件、设计、施工及验收等相关规范规定要求</t>
  </si>
  <si>
    <t>17</t>
  </si>
  <si>
    <t>030411006001</t>
  </si>
  <si>
    <t>接线盒</t>
  </si>
  <si>
    <t>1.名称:接线盒
2.规格型号:86mm*86mm
3.敷设方式:明敷
4.含操作高度增加费
5.满足招标文件、设计、施工及验收等相关规范规定要求</t>
  </si>
  <si>
    <t>18</t>
  </si>
  <si>
    <t>030412001001</t>
  </si>
  <si>
    <t>防爆灯</t>
  </si>
  <si>
    <t>1.名称:节能防爆灯
2.规格型号:50W
3.敷设方式:吸顶
4.含操作高度增加费
5.满足招标文件、设计、施工及验收等相关规范规定要求</t>
  </si>
  <si>
    <t>套</t>
  </si>
  <si>
    <t>19</t>
  </si>
  <si>
    <t>030411001002</t>
  </si>
  <si>
    <t>金属软管</t>
  </si>
  <si>
    <t>1.名称:金属软管
2.规格型号:DN20
3.敷设方式:明敷
4.含操作高度增加费
5.满足招标文件、设计、施工及验收等相关规范规定要求</t>
  </si>
  <si>
    <t>20</t>
  </si>
  <si>
    <t>030404034001</t>
  </si>
  <si>
    <t>照明开关</t>
  </si>
  <si>
    <t>1.名称:单联开关
2.规格型号:250V 10W
3.含操作高度增加费
4.满足招标文件、设计、施工及验收等相关规范规定要求</t>
  </si>
  <si>
    <t>21</t>
  </si>
  <si>
    <t>011602002001</t>
  </si>
  <si>
    <t>钢筋混凝土构件拆除</t>
  </si>
  <si>
    <t>1.风管过墙处开凿，隔振处理
2.含相关工序及其所需辅材的安装等内容
3.含操作高度增加费
4.满足招标文件、设计、施工及验收等相关规范规定要求</t>
  </si>
  <si>
    <t>m3</t>
  </si>
  <si>
    <t>22</t>
  </si>
  <si>
    <t>030413002001</t>
  </si>
  <si>
    <t>凿(压)槽</t>
  </si>
  <si>
    <t>1.名称:凿槽及恢复
2.规格:综合考虑
3.填充(恢复)方式:综合考虑
4.含操作高度增加费
5.满足招标文件、设计、施工及验收等相关规范规定要求</t>
  </si>
  <si>
    <t>23</t>
  </si>
  <si>
    <t>030413003001</t>
  </si>
  <si>
    <t>打洞(孔)</t>
  </si>
  <si>
    <t>1.名称:打孔及修复
2.规格:综合考虑
3.填充(恢复)方式:综合考虑
4.含操作高度增加费
5.满足招标文件、设计、施工及验收等相关规范规定要求</t>
  </si>
  <si>
    <t xml:space="preserve">  天面南、北</t>
  </si>
  <si>
    <t>24</t>
  </si>
  <si>
    <t>090701004006</t>
  </si>
  <si>
    <t>风机配重块</t>
  </si>
  <si>
    <t>1.钢板定制支撑件、地面修复平整.加焊支撑钢板.加钢筋.浇筑混凝土.除锈.打磨.安装.防锈油漆
2.含相关工序及其所需辅材的安装等内容
3.含操作高度增加费
4.满足招标文件、设计、施工及验收等相关规范规定要求</t>
  </si>
  <si>
    <t>25</t>
  </si>
  <si>
    <t>090701004007</t>
  </si>
  <si>
    <t>风管落地支架减振器</t>
  </si>
  <si>
    <t>26</t>
  </si>
  <si>
    <t>040309008002</t>
  </si>
  <si>
    <t>1.风机吸隔音板
2.厚度100mm钢质吸隔声板制作
3.镀锌方通制作框架.安装.刷漆.打胶
4.含相关工序及其所需辅材的安装等内容
5.含操作高度增加费
6.满足招标文件、设计、施工及验收等相关规范规定要求</t>
  </si>
  <si>
    <t>27</t>
  </si>
  <si>
    <t>040309008003</t>
  </si>
  <si>
    <t>钢骨架</t>
  </si>
  <si>
    <t>1.隔声屏障钢结构骨架
2.方通100*100*5+50*50*3方通+40*40角钢
3.含相关工序及其所需辅材的安装等内容
4.含操作高度增加费
5.满足招标文件、设计、施工及验收等相关规范规定要求</t>
  </si>
  <si>
    <t>28</t>
  </si>
  <si>
    <t>010804007003</t>
  </si>
  <si>
    <t>1.门代号及洞口尺寸:900*2000mm
2.门框、扇材质:100mm厚钢质吸隔声板制作，隔声量≥30db(A)
3.含相关工序及其所需辅材的安装等内容
4.含操作高度增加费
5.满足招标文件、设计、施工及验收等相关规范规定要求</t>
  </si>
  <si>
    <t>29</t>
  </si>
  <si>
    <t>011207001003</t>
  </si>
  <si>
    <t>30</t>
  </si>
  <si>
    <t>090701004008</t>
  </si>
  <si>
    <t>减振器</t>
  </si>
  <si>
    <t>1.阻尼限位减振器.适用挠度≥15mm钢板定制支撑件、原支架切割.拆除.地面修复平整.加焊支撑钢板.除锈.打磨.安装.防锈油漆
2.含相关工序及其所需辅材的安装等内容
3.含操作高度增加费
4.满足招标文件、设计、施工及验收等相关规范规定要求</t>
  </si>
  <si>
    <t>31</t>
  </si>
  <si>
    <t>011615001001</t>
  </si>
  <si>
    <t>开孔(打洞)</t>
  </si>
  <si>
    <t>1.热水管道过墙阻尼减振处理
2.专业阻尼减振填充材料、原基础开凿.拆除.墙体修复平整.安装
3.含相关工序及其所需辅材的安装等内容
4.含操作高度增加费
5.满足招标文件、设计、施工及验收等相关规范规定要求</t>
  </si>
  <si>
    <t>处</t>
  </si>
  <si>
    <t>32</t>
  </si>
  <si>
    <t>030703020003</t>
  </si>
  <si>
    <t>1.名称:油烟机排风消声器
2.规格:8000*1000*1500
3.含200mm厚的消声片
4.1.0mm镀锌板外板，0.8mm镀锌穿孔板做护面板，消声片内部填充48KG玻璃棉，140g无碱憎水玻璃纤维布，消声器可见面做喷涂防腐处理。
5.含支架制作安装、除锈刷油等
6.含相关工序及其所需辅材的安装等内容
7.含操作高度增加费
8.满足招标文件、设计、施工及验收等相关规范规定要求</t>
  </si>
  <si>
    <t>33</t>
  </si>
  <si>
    <t>030411004002</t>
  </si>
  <si>
    <t>34</t>
  </si>
  <si>
    <t>030411001003</t>
  </si>
  <si>
    <t>35</t>
  </si>
  <si>
    <t>030411006002</t>
  </si>
  <si>
    <t>36</t>
  </si>
  <si>
    <t>030412001002</t>
  </si>
  <si>
    <t>37</t>
  </si>
  <si>
    <t>030411001004</t>
  </si>
  <si>
    <t>38</t>
  </si>
  <si>
    <t>030404034002</t>
  </si>
  <si>
    <t>39</t>
  </si>
  <si>
    <t>090701004009</t>
  </si>
  <si>
    <t>40</t>
  </si>
  <si>
    <t>030703020005</t>
  </si>
  <si>
    <t>风机减振器更换</t>
  </si>
  <si>
    <t>1.名称:弹簧减振器(保护性拆除)
2.型号:低频阻尼弹簧钢
3.含相关工序及其所需辅材的安装等内容
4.含操作高度增加费
5.满足招标文件、设计、施工及验收等相关规范规定要求</t>
  </si>
  <si>
    <t>41</t>
  </si>
  <si>
    <t>030413002002</t>
  </si>
  <si>
    <t>42</t>
  </si>
  <si>
    <t>030413003002</t>
  </si>
  <si>
    <t xml:space="preserve">  单合风机</t>
  </si>
  <si>
    <t>43</t>
  </si>
  <si>
    <t>010804007004</t>
  </si>
  <si>
    <t>44</t>
  </si>
  <si>
    <t>030703020006</t>
  </si>
  <si>
    <t>1.名称:油烟机排风消声器
2.规格:700*700*1500
3.含200mm厚的消声片
4.1.0mm镀锌板外板，0.8mm镀锌穿孔板做护面板，消声片内部填充48KG玻璃棉，140g无碱憎水玻璃纤维布，消声器可见面做喷涂防腐处理。
5.含相关工序及其所需辅材的安装等内容
6.含操作高度增加费
7.满足招标文件、设计、施工及验收等相关规范规定要求</t>
  </si>
  <si>
    <t>45</t>
  </si>
  <si>
    <t>030411004003</t>
  </si>
  <si>
    <t>46</t>
  </si>
  <si>
    <t>030411001005</t>
  </si>
  <si>
    <t>47</t>
  </si>
  <si>
    <t>030411006003</t>
  </si>
  <si>
    <t>48</t>
  </si>
  <si>
    <t>030412001003</t>
  </si>
  <si>
    <t>49</t>
  </si>
  <si>
    <t>030411001006</t>
  </si>
  <si>
    <t>50</t>
  </si>
  <si>
    <t>030404034003</t>
  </si>
  <si>
    <t>51</t>
  </si>
  <si>
    <t>040309008004</t>
  </si>
  <si>
    <t>1.隔声罩侧面吸隔音屏体
2.隔音屏体厚度80mm
3.1.0mm镀锌板外板，0.8mm镀锌穿孔板做护面板，内部填充48KG玻璃棉，玻璃棉包薄膜，吸隔音板可见面做喷涂防腐处理
4.含相关工序及其所需辅材的安装等内容
5.含操作高度增加费
6.满足招标文件、设计、施工及验收等相关规范规定要求</t>
  </si>
  <si>
    <t>52</t>
  </si>
  <si>
    <t>040309008005</t>
  </si>
  <si>
    <t>1.隔声屏障钢结构骨架
2.方通100*100*5+50*50*3方通+50*50角钢
3.含相关工序及其所需辅材的安装等内容
4.含操作高度增加费
5.满足招标文件、设计、施工及验收等相关规范规定要求</t>
  </si>
  <si>
    <t>53</t>
  </si>
  <si>
    <t>030413003003</t>
  </si>
  <si>
    <t>54</t>
  </si>
  <si>
    <t>030413002003</t>
  </si>
  <si>
    <t xml:space="preserve">  空气源热泵机组</t>
  </si>
  <si>
    <t>55</t>
  </si>
  <si>
    <t>090701004010</t>
  </si>
  <si>
    <t>空气源热泵减振器</t>
  </si>
  <si>
    <t>56</t>
  </si>
  <si>
    <t>030703020007</t>
  </si>
  <si>
    <t>57</t>
  </si>
  <si>
    <t>090701004011</t>
  </si>
  <si>
    <t>空气源热泵配重块</t>
  </si>
  <si>
    <t>58</t>
  </si>
  <si>
    <t>090701004012</t>
  </si>
  <si>
    <t>水泵减振器</t>
  </si>
  <si>
    <t>59</t>
  </si>
  <si>
    <t>030703020008</t>
  </si>
  <si>
    <t>水泵减振器更换</t>
  </si>
  <si>
    <t>60</t>
  </si>
  <si>
    <t>090701004013</t>
  </si>
  <si>
    <t>水泵配重块</t>
  </si>
  <si>
    <t>61</t>
  </si>
  <si>
    <t>040309008006</t>
  </si>
  <si>
    <t>62</t>
  </si>
  <si>
    <t>040309008007</t>
  </si>
  <si>
    <t>1.隔声屏障钢结构骨架
2.方通100*100*5+40*40角钢
3.含相关工序及其所需辅材的安装等内容
4.含操作高度增加费
5.满足招标文件、设计、施工及验收等相关规范规定要求</t>
  </si>
  <si>
    <t>63</t>
  </si>
  <si>
    <t>030413003004</t>
  </si>
  <si>
    <t>64</t>
  </si>
  <si>
    <t>030413002004</t>
  </si>
  <si>
    <t xml:space="preserve">  排烟管井管道</t>
  </si>
  <si>
    <t>65</t>
  </si>
  <si>
    <t>011207001004</t>
  </si>
  <si>
    <t>1.管道表面粘贴2mm厚阻尼隔音毡
2.含相关工序及其所需辅材的安装等内容
3.含操作高度增加费
4.满足招标文件、设计、施工及验收等相关规范规定要求</t>
  </si>
  <si>
    <t>措施项目清单与计价汇总表</t>
  </si>
  <si>
    <t>项 目 名 称</t>
  </si>
  <si>
    <t>安全文明施工措施费(按费率计算)</t>
  </si>
  <si>
    <t>其他安全文明施工措施(按清单列项)</t>
  </si>
  <si>
    <t>1.2.1</t>
  </si>
  <si>
    <t>施工临时围挡费</t>
  </si>
  <si>
    <t>1.2.2</t>
  </si>
  <si>
    <t>基坑内场地硬地化</t>
  </si>
  <si>
    <t>产业工人职业训练专项经费</t>
  </si>
  <si>
    <t>履约担保手续费</t>
  </si>
  <si>
    <t>夜间施工增加费</t>
  </si>
  <si>
    <t>赶工措施费</t>
  </si>
  <si>
    <t>冬雨季施工费</t>
  </si>
  <si>
    <t>已完成工程及设备保护费</t>
  </si>
  <si>
    <t>地上地下设施及建筑物的临时保护费</t>
  </si>
  <si>
    <t>混凝土、钢筋混凝土模板及支架费</t>
  </si>
  <si>
    <t>二次搬运费</t>
  </si>
  <si>
    <t>脚手架费</t>
  </si>
  <si>
    <t>垂直运输机械费</t>
  </si>
  <si>
    <t>大型机械设备进出场及安拆费</t>
  </si>
  <si>
    <t>施工排水、降水费</t>
  </si>
  <si>
    <t>专业工程措施项目费</t>
  </si>
  <si>
    <t>14.1</t>
  </si>
  <si>
    <t>土方支护结构</t>
  </si>
  <si>
    <t>其他</t>
  </si>
  <si>
    <t xml:space="preserve">   注：专业工程措施项目费可根据工程实际在本表中补充。</t>
  </si>
  <si>
    <t>措施项目清单与计价表(一)
(适用于工程量清单计价)</t>
  </si>
  <si>
    <t>金额（元）</t>
  </si>
  <si>
    <t>项</t>
  </si>
  <si>
    <t>011707007001</t>
  </si>
  <si>
    <t>已完工程及设备保护</t>
  </si>
  <si>
    <t>1.名称:成品保护费
2.满足招标文件、设计、施工及验收等相关规范规定要求</t>
  </si>
  <si>
    <t>011707004001</t>
  </si>
  <si>
    <t>二次搬运</t>
  </si>
  <si>
    <t>1.名称:二次搬运费
2.满足招标文件、设计、施工及验收等相关规范规定要求</t>
  </si>
  <si>
    <t>031301017001</t>
  </si>
  <si>
    <t>脚手架搭拆</t>
  </si>
  <si>
    <t>1.通风空调工程脚手架搭拆费</t>
  </si>
  <si>
    <t xml:space="preserve">   注：本表适用于以综合单价形式计价的措施项目。</t>
  </si>
  <si>
    <t>规费、应纳税费项目清单与计价表</t>
  </si>
  <si>
    <t>计算基础</t>
  </si>
  <si>
    <t>费率(%)</t>
  </si>
  <si>
    <t>(分部分项工程费+措施项目费+其他项目费)中的人工费</t>
  </si>
  <si>
    <t>应纳税费合计</t>
  </si>
  <si>
    <t>分部分项工程费+措施项目费+其他项目费+规费-发包人供应材料费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</si>
</sst>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0"/>
      <name val="Calibri"/>
      <charset val="134"/>
    </font>
    <font>
      <b/>
      <sz val="16"/>
      <color rgb="FF000000"/>
      <name val="宋体"/>
      <charset val="134"/>
    </font>
    <font>
      <b/>
      <sz val="20"/>
      <color rgb="FF000000"/>
      <name val="宋体"/>
      <charset val="134"/>
    </font>
    <font>
      <sz val="9"/>
      <color rgb="FF000000"/>
      <name val="宋体"/>
      <charset val="134"/>
    </font>
    <font>
      <b/>
      <sz val="9"/>
      <color rgb="FF000000"/>
      <name val="宋体"/>
      <charset val="134"/>
    </font>
    <font>
      <b/>
      <sz val="12"/>
      <name val="宋体"/>
      <charset val="134"/>
    </font>
    <font>
      <b/>
      <sz val="12"/>
      <name val="Calibri"/>
      <charset val="134"/>
    </font>
    <font>
      <sz val="11"/>
      <name val="宋体"/>
      <charset val="134"/>
    </font>
    <font>
      <b/>
      <sz val="16"/>
      <name val="宋体"/>
      <charset val="134"/>
      <scheme val="major"/>
    </font>
    <font>
      <b/>
      <sz val="12"/>
      <name val="宋体"/>
      <charset val="134"/>
      <scheme val="minor"/>
    </font>
    <font>
      <sz val="12"/>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F0000"/>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3" borderId="1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6" applyNumberFormat="0" applyFill="0" applyAlignment="0" applyProtection="0">
      <alignment vertical="center"/>
    </xf>
    <xf numFmtId="0" fontId="18" fillId="0" borderId="16" applyNumberFormat="0" applyFill="0" applyAlignment="0" applyProtection="0">
      <alignment vertical="center"/>
    </xf>
    <xf numFmtId="0" fontId="19" fillId="0" borderId="17" applyNumberFormat="0" applyFill="0" applyAlignment="0" applyProtection="0">
      <alignment vertical="center"/>
    </xf>
    <xf numFmtId="0" fontId="19" fillId="0" borderId="0" applyNumberFormat="0" applyFill="0" applyBorder="0" applyAlignment="0" applyProtection="0">
      <alignment vertical="center"/>
    </xf>
    <xf numFmtId="0" fontId="20" fillId="4" borderId="18" applyNumberFormat="0" applyAlignment="0" applyProtection="0">
      <alignment vertical="center"/>
    </xf>
    <xf numFmtId="0" fontId="21" fillId="5" borderId="19" applyNumberFormat="0" applyAlignment="0" applyProtection="0">
      <alignment vertical="center"/>
    </xf>
    <xf numFmtId="0" fontId="22" fillId="5" borderId="18" applyNumberFormat="0" applyAlignment="0" applyProtection="0">
      <alignment vertical="center"/>
    </xf>
    <xf numFmtId="0" fontId="23" fillId="6" borderId="20" applyNumberFormat="0" applyAlignment="0" applyProtection="0">
      <alignment vertical="center"/>
    </xf>
    <xf numFmtId="0" fontId="24" fillId="0" borderId="21" applyNumberFormat="0" applyFill="0" applyAlignment="0" applyProtection="0">
      <alignment vertical="center"/>
    </xf>
    <xf numFmtId="0" fontId="25" fillId="0" borderId="22"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82">
    <xf numFmtId="0" fontId="0" fillId="0" borderId="0" xfId="0"/>
    <xf numFmtId="0" fontId="1" fillId="0" borderId="0" xfId="0" applyFont="1" applyBorder="1" applyAlignment="1">
      <alignment horizontal="center" vertical="center"/>
    </xf>
    <xf numFmtId="0" fontId="2"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1" xfId="0" applyFont="1" applyBorder="1" applyAlignment="1">
      <alignment horizontal="left" vertical="top"/>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3" fillId="0" borderId="0" xfId="0" applyFont="1" applyBorder="1" applyAlignment="1">
      <alignment horizontal="right" vertical="center" wrapText="1"/>
    </xf>
    <xf numFmtId="0" fontId="3" fillId="0" borderId="0" xfId="0" applyFont="1" applyBorder="1" applyAlignment="1">
      <alignment horizontal="righ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right" vertical="center"/>
    </xf>
    <xf numFmtId="0" fontId="3" fillId="2" borderId="2" xfId="0" applyFont="1" applyFill="1" applyBorder="1" applyAlignment="1">
      <alignment horizontal="right" vertical="center" shrinkToFit="1"/>
    </xf>
    <xf numFmtId="0" fontId="3" fillId="0" borderId="2" xfId="0" applyFont="1" applyFill="1" applyBorder="1" applyAlignment="1">
      <alignment horizontal="right" vertical="center" shrinkToFit="1"/>
    </xf>
    <xf numFmtId="0" fontId="3" fillId="0" borderId="2" xfId="0" applyFont="1" applyBorder="1" applyAlignment="1">
      <alignment horizontal="right" vertical="center" shrinkToFit="1"/>
    </xf>
    <xf numFmtId="0" fontId="3" fillId="0" borderId="5" xfId="0" applyFont="1" applyBorder="1" applyAlignment="1">
      <alignment horizontal="center" vertical="center"/>
    </xf>
    <xf numFmtId="0" fontId="3" fillId="0" borderId="5" xfId="0" applyFont="1" applyBorder="1" applyAlignment="1">
      <alignment horizontal="left" vertical="top"/>
    </xf>
    <xf numFmtId="0" fontId="1" fillId="0" borderId="0" xfId="0" applyFont="1" applyBorder="1" applyAlignment="1">
      <alignment horizontal="center" vertical="center" wrapText="1"/>
    </xf>
    <xf numFmtId="0" fontId="3" fillId="0" borderId="0" xfId="0" applyFont="1" applyBorder="1" applyAlignment="1">
      <alignment horizontal="left" vertical="center"/>
    </xf>
    <xf numFmtId="0" fontId="3" fillId="0" borderId="1" xfId="0" applyFont="1" applyBorder="1" applyAlignment="1">
      <alignment horizontal="right" vertical="center"/>
    </xf>
    <xf numFmtId="0" fontId="3" fillId="0" borderId="6" xfId="0" applyFont="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xf>
    <xf numFmtId="0" fontId="3" fillId="0" borderId="2" xfId="0" applyFont="1" applyBorder="1" applyAlignment="1">
      <alignment horizontal="left" vertical="center"/>
    </xf>
    <xf numFmtId="0" fontId="3" fillId="0" borderId="2" xfId="0" applyFont="1" applyBorder="1" applyAlignment="1">
      <alignment horizontal="left" vertical="center" wrapText="1"/>
    </xf>
    <xf numFmtId="0" fontId="3" fillId="0" borderId="2" xfId="0" applyFont="1" applyFill="1" applyBorder="1" applyAlignment="1">
      <alignment horizontal="right" vertical="center" shrinkToFit="1"/>
    </xf>
    <xf numFmtId="0" fontId="3" fillId="0" borderId="4" xfId="0" applyFont="1" applyBorder="1" applyAlignment="1">
      <alignment horizontal="left" vertical="top"/>
    </xf>
    <xf numFmtId="0" fontId="3" fillId="0" borderId="8" xfId="0" applyFont="1" applyBorder="1" applyAlignment="1">
      <alignment horizontal="left" vertical="center" wrapText="1"/>
    </xf>
    <xf numFmtId="0" fontId="3" fillId="0" borderId="8" xfId="0" applyFont="1" applyBorder="1" applyAlignment="1">
      <alignment horizontal="left" vertical="center"/>
    </xf>
    <xf numFmtId="0" fontId="3" fillId="0" borderId="3" xfId="0" applyFont="1" applyBorder="1" applyAlignment="1">
      <alignment horizontal="center" vertical="center" wrapText="1"/>
    </xf>
    <xf numFmtId="0" fontId="3" fillId="0" borderId="3" xfId="0" applyFont="1" applyBorder="1" applyAlignment="1">
      <alignment horizontal="left" vertical="center"/>
    </xf>
    <xf numFmtId="0" fontId="3" fillId="0" borderId="3" xfId="0" applyFont="1" applyBorder="1" applyAlignment="1">
      <alignment horizontal="right" vertical="center"/>
    </xf>
    <xf numFmtId="0" fontId="3" fillId="0" borderId="3" xfId="0" applyFont="1" applyBorder="1" applyAlignment="1">
      <alignment horizontal="right" vertical="center" shrinkToFit="1"/>
    </xf>
    <xf numFmtId="0" fontId="0" fillId="0" borderId="0" xfId="0" applyFill="1"/>
    <xf numFmtId="0" fontId="2" fillId="0" borderId="0" xfId="0" applyFont="1" applyFill="1" applyBorder="1" applyAlignment="1">
      <alignment horizontal="center" vertical="center"/>
    </xf>
    <xf numFmtId="0" fontId="3" fillId="0" borderId="0" xfId="0" applyFont="1" applyBorder="1" applyAlignment="1">
      <alignment horizontal="left" vertical="top"/>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3" fillId="0" borderId="1" xfId="0" applyFont="1" applyFill="1" applyBorder="1" applyAlignment="1">
      <alignment horizontal="left" vertical="top"/>
    </xf>
    <xf numFmtId="0" fontId="4" fillId="0" borderId="5" xfId="0" applyFont="1" applyFill="1" applyBorder="1" applyAlignment="1">
      <alignment horizontal="center" vertical="center"/>
    </xf>
    <xf numFmtId="0" fontId="3" fillId="0" borderId="7" xfId="0" applyFont="1" applyBorder="1" applyAlignment="1">
      <alignment horizontal="left" vertical="top"/>
    </xf>
    <xf numFmtId="0" fontId="4" fillId="0" borderId="7" xfId="0" applyFont="1" applyBorder="1" applyAlignment="1">
      <alignment horizontal="center" vertical="center"/>
    </xf>
    <xf numFmtId="0" fontId="3" fillId="0" borderId="2" xfId="0" applyFont="1" applyFill="1" applyBorder="1" applyAlignment="1">
      <alignment horizontal="center" vertical="center"/>
    </xf>
    <xf numFmtId="0" fontId="3" fillId="0" borderId="2" xfId="0" applyFont="1" applyBorder="1" applyAlignment="1">
      <alignment horizontal="left" vertical="top"/>
    </xf>
    <xf numFmtId="0" fontId="3" fillId="0" borderId="2" xfId="0" applyFont="1" applyBorder="1" applyAlignment="1">
      <alignment horizontal="right" vertical="center"/>
    </xf>
    <xf numFmtId="0" fontId="3" fillId="0" borderId="2" xfId="0" applyFont="1" applyFill="1" applyBorder="1" applyAlignment="1">
      <alignment horizontal="right" vertical="center"/>
    </xf>
    <xf numFmtId="0" fontId="4" fillId="0" borderId="4" xfId="0" applyFont="1" applyBorder="1" applyAlignment="1">
      <alignment horizontal="center" vertical="center"/>
    </xf>
    <xf numFmtId="0" fontId="3" fillId="0" borderId="2" xfId="0" applyFont="1" applyFill="1" applyBorder="1" applyAlignment="1">
      <alignment horizontal="right" vertical="center" shrinkToFit="1"/>
    </xf>
    <xf numFmtId="0" fontId="3" fillId="0" borderId="1" xfId="0" applyFont="1" applyBorder="1" applyAlignment="1">
      <alignment horizontal="right" vertical="center" wrapText="1"/>
    </xf>
    <xf numFmtId="0" fontId="3" fillId="0" borderId="8" xfId="0" applyFont="1" applyBorder="1" applyAlignment="1">
      <alignment horizontal="left" vertical="top"/>
    </xf>
    <xf numFmtId="0" fontId="3" fillId="0" borderId="5" xfId="0" applyFont="1" applyBorder="1" applyAlignment="1">
      <alignment horizontal="right" vertical="center" shrinkToFit="1"/>
    </xf>
    <xf numFmtId="0" fontId="3" fillId="0" borderId="4" xfId="0" applyFont="1" applyBorder="1" applyAlignment="1">
      <alignment horizontal="right" vertical="center" shrinkToFit="1"/>
    </xf>
    <xf numFmtId="0" fontId="4" fillId="0" borderId="0" xfId="0" applyFont="1" applyBorder="1" applyAlignment="1">
      <alignment horizontal="center" vertical="center"/>
    </xf>
    <xf numFmtId="0" fontId="3" fillId="0" borderId="9" xfId="0" applyFont="1" applyBorder="1" applyAlignment="1">
      <alignment horizontal="center" vertical="center"/>
    </xf>
    <xf numFmtId="0" fontId="4" fillId="0" borderId="5" xfId="0" applyFont="1" applyBorder="1" applyAlignment="1">
      <alignment horizontal="center" vertical="center"/>
    </xf>
    <xf numFmtId="0" fontId="3" fillId="0" borderId="10" xfId="0" applyFont="1" applyBorder="1" applyAlignment="1">
      <alignment horizontal="left" vertical="top"/>
    </xf>
    <xf numFmtId="0" fontId="3" fillId="0" borderId="6" xfId="0" applyFont="1" applyBorder="1" applyAlignment="1">
      <alignment horizontal="left" vertical="center" wrapText="1"/>
    </xf>
    <xf numFmtId="0" fontId="3" fillId="0" borderId="9" xfId="0" applyFont="1" applyBorder="1" applyAlignment="1">
      <alignment horizontal="right" vertical="center" shrinkToFit="1"/>
    </xf>
    <xf numFmtId="0" fontId="3" fillId="0" borderId="6" xfId="0" applyFont="1" applyBorder="1" applyAlignment="1">
      <alignment horizontal="right" vertical="center" shrinkToFit="1"/>
    </xf>
    <xf numFmtId="0" fontId="5" fillId="0" borderId="11" xfId="0" applyFont="1" applyBorder="1" applyAlignment="1">
      <alignment horizontal="center" vertical="center"/>
    </xf>
    <xf numFmtId="0" fontId="6" fillId="0" borderId="11" xfId="0" applyFont="1" applyBorder="1" applyAlignment="1">
      <alignment horizontal="center" vertical="center"/>
    </xf>
    <xf numFmtId="0" fontId="7" fillId="0" borderId="11" xfId="0" applyFont="1" applyBorder="1" applyAlignment="1">
      <alignment horizontal="left" vertical="center" wrapText="1"/>
    </xf>
    <xf numFmtId="0" fontId="7" fillId="0" borderId="0" xfId="0" applyFont="1" applyAlignment="1">
      <alignment horizontal="left" vertical="center"/>
    </xf>
    <xf numFmtId="0" fontId="8" fillId="0" borderId="11" xfId="0" applyFont="1" applyBorder="1" applyAlignment="1">
      <alignment horizontal="center" vertical="center" wrapText="1"/>
    </xf>
    <xf numFmtId="0" fontId="8" fillId="0" borderId="11" xfId="0" applyFont="1" applyBorder="1" applyAlignment="1">
      <alignment horizontal="center" vertical="center"/>
    </xf>
    <xf numFmtId="0" fontId="9" fillId="0" borderId="11"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1" xfId="0" applyFont="1" applyBorder="1" applyAlignment="1">
      <alignment horizontal="center" vertical="center" wrapText="1"/>
    </xf>
    <xf numFmtId="4" fontId="10" fillId="0" borderId="11" xfId="0" applyNumberFormat="1" applyFont="1" applyBorder="1" applyAlignment="1">
      <alignment horizontal="center" vertical="center" wrapText="1"/>
    </xf>
    <xf numFmtId="176" fontId="9" fillId="0" borderId="11" xfId="0" applyNumberFormat="1" applyFont="1" applyBorder="1" applyAlignment="1">
      <alignment horizontal="center" vertical="center" wrapText="1"/>
    </xf>
    <xf numFmtId="10" fontId="9" fillId="0" borderId="11" xfId="0" applyNumberFormat="1" applyFont="1" applyBorder="1" applyAlignment="1">
      <alignment horizontal="center" vertical="center" wrapText="1"/>
    </xf>
    <xf numFmtId="10" fontId="9" fillId="0" borderId="11" xfId="0" applyNumberFormat="1"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14" xfId="0" applyFont="1" applyBorder="1" applyAlignment="1">
      <alignment horizontal="left" vertical="center" wrapText="1"/>
    </xf>
    <xf numFmtId="0" fontId="7" fillId="0" borderId="11" xfId="0" applyFont="1" applyBorder="1" applyAlignment="1">
      <alignment horizontal="left" vertical="center" wrapText="1"/>
    </xf>
    <xf numFmtId="0" fontId="7" fillId="0" borderId="11" xfId="0" applyFont="1" applyBorder="1" applyAlignment="1">
      <alignment horizontal="left" vertical="center"/>
    </xf>
    <xf numFmtId="0" fontId="7" fillId="0" borderId="11" xfId="0"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E3" sqref="E3"/>
    </sheetView>
  </sheetViews>
  <sheetFormatPr defaultColWidth="9.14285714285714" defaultRowHeight="12.75" outlineLevelCol="5"/>
  <cols>
    <col min="1" max="6" width="21.1428571428571" customWidth="1"/>
  </cols>
  <sheetData>
    <row r="1" ht="53" customHeight="1" spans="1:6">
      <c r="A1" s="66" t="s">
        <v>0</v>
      </c>
      <c r="B1" s="67"/>
      <c r="C1" s="67"/>
      <c r="D1" s="67"/>
      <c r="E1" s="67"/>
      <c r="F1" s="67"/>
    </row>
    <row r="2" ht="57" customHeight="1" spans="1:6">
      <c r="A2" s="68" t="s">
        <v>1</v>
      </c>
      <c r="B2" s="68" t="s">
        <v>2</v>
      </c>
      <c r="C2" s="68" t="s">
        <v>3</v>
      </c>
      <c r="D2" s="68" t="s">
        <v>4</v>
      </c>
      <c r="E2" s="68" t="s">
        <v>5</v>
      </c>
      <c r="F2" s="68" t="s">
        <v>6</v>
      </c>
    </row>
    <row r="3" ht="44.25" customHeight="1" spans="1:6">
      <c r="A3" s="69">
        <v>1</v>
      </c>
      <c r="B3" s="70" t="s">
        <v>7</v>
      </c>
      <c r="C3" s="71">
        <f>1226247.06-C4</f>
        <v>1198228.49</v>
      </c>
      <c r="D3" s="71">
        <f>C3*0.87</f>
        <v>1042458.7863</v>
      </c>
      <c r="E3" s="72">
        <f>'表-02 工程项目招标控制价汇总表'!C36-E4</f>
        <v>0</v>
      </c>
      <c r="F3" s="73">
        <f>1-(E5-E4)/(C5-C4)</f>
        <v>1</v>
      </c>
    </row>
    <row r="4" ht="57" customHeight="1" spans="1:6">
      <c r="A4" s="69">
        <v>2</v>
      </c>
      <c r="B4" s="70" t="s">
        <v>8</v>
      </c>
      <c r="C4" s="71">
        <f>'表-02 工程项目招标控制价汇总表'!E5</f>
        <v>28018.57</v>
      </c>
      <c r="D4" s="71">
        <f>'表-02 工程项目招标控制价汇总表'!E5</f>
        <v>28018.57</v>
      </c>
      <c r="E4" s="71">
        <f>'表-02 工程项目招标控制价汇总表'!E5</f>
        <v>28018.57</v>
      </c>
      <c r="F4" s="74"/>
    </row>
    <row r="5" ht="36" customHeight="1" spans="1:6">
      <c r="A5" s="69">
        <v>3</v>
      </c>
      <c r="B5" s="70" t="s">
        <v>9</v>
      </c>
      <c r="C5" s="71">
        <f>SUM(C3:C4)</f>
        <v>1226247.06</v>
      </c>
      <c r="D5" s="71">
        <f>SUM(D3:D4)</f>
        <v>1070477.3563</v>
      </c>
      <c r="E5" s="72">
        <f>SUM(E3,E4)</f>
        <v>28018.57</v>
      </c>
      <c r="F5" s="74"/>
    </row>
    <row r="6" ht="36" customHeight="1" spans="1:6">
      <c r="A6" s="70" t="s">
        <v>10</v>
      </c>
      <c r="B6" s="69"/>
      <c r="C6" s="69"/>
      <c r="D6" s="69"/>
      <c r="E6" s="68" t="s">
        <v>11</v>
      </c>
      <c r="F6" s="75"/>
    </row>
    <row r="7" ht="25" customHeight="1" spans="1:6">
      <c r="A7" s="76" t="s">
        <v>12</v>
      </c>
      <c r="B7" s="77"/>
      <c r="C7" s="77"/>
      <c r="D7" s="77"/>
      <c r="E7" s="77"/>
      <c r="F7" s="78"/>
    </row>
    <row r="8" ht="48" customHeight="1" spans="1:6">
      <c r="A8" s="79" t="s">
        <v>13</v>
      </c>
      <c r="B8" s="79"/>
      <c r="C8" s="79"/>
      <c r="D8" s="79"/>
      <c r="E8" s="79"/>
      <c r="F8" s="79"/>
    </row>
    <row r="9" ht="96" customHeight="1" spans="1:6">
      <c r="A9" s="79" t="s">
        <v>14</v>
      </c>
      <c r="B9" s="80"/>
      <c r="C9" s="80"/>
      <c r="D9" s="80"/>
      <c r="E9" s="80"/>
      <c r="F9" s="80"/>
    </row>
    <row r="10" ht="29" customHeight="1" spans="1:6">
      <c r="A10" s="81" t="s">
        <v>15</v>
      </c>
      <c r="B10" s="80"/>
      <c r="C10" s="80"/>
      <c r="D10" s="80"/>
      <c r="E10" s="80"/>
      <c r="F10" s="80"/>
    </row>
    <row r="11" ht="30" customHeight="1" spans="1:6">
      <c r="A11" s="81" t="s">
        <v>16</v>
      </c>
      <c r="B11" s="80"/>
      <c r="C11" s="80"/>
      <c r="D11" s="80"/>
      <c r="E11" s="80"/>
      <c r="F11" s="80"/>
    </row>
    <row r="12" ht="32" customHeight="1" spans="1:6">
      <c r="A12" s="79" t="s">
        <v>17</v>
      </c>
      <c r="B12" s="80"/>
      <c r="C12" s="80"/>
      <c r="D12" s="80"/>
      <c r="E12" s="80"/>
      <c r="F12" s="80"/>
    </row>
    <row r="13" ht="115" customHeight="1" spans="1:6">
      <c r="A13" s="79" t="s">
        <v>18</v>
      </c>
      <c r="B13" s="80"/>
      <c r="C13" s="80"/>
      <c r="D13" s="80"/>
      <c r="E13" s="80"/>
      <c r="F13" s="80"/>
    </row>
  </sheetData>
  <mergeCells count="11">
    <mergeCell ref="A1:F1"/>
    <mergeCell ref="A6:D6"/>
    <mergeCell ref="E6:F6"/>
    <mergeCell ref="A7:F7"/>
    <mergeCell ref="A8:F8"/>
    <mergeCell ref="A9:F9"/>
    <mergeCell ref="A10:F10"/>
    <mergeCell ref="A11:F11"/>
    <mergeCell ref="A12:F12"/>
    <mergeCell ref="A13:F13"/>
    <mergeCell ref="F3:F5"/>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showGridLines="0" showRuler="0" workbookViewId="0">
      <selection activeCell="G5" sqref="G5"/>
    </sheetView>
  </sheetViews>
  <sheetFormatPr defaultColWidth="9" defaultRowHeight="12.75" outlineLevelCol="6"/>
  <cols>
    <col min="1" max="1" width="7" customWidth="1"/>
    <col min="2" max="2" width="21.8571428571429" customWidth="1"/>
    <col min="3" max="3" width="11.7142857142857" customWidth="1"/>
    <col min="4" max="4" width="9" customWidth="1"/>
    <col min="5" max="5" width="14.8571428571429" customWidth="1"/>
    <col min="6" max="6" width="9" customWidth="1"/>
    <col min="7" max="7" width="16.5714285714286" customWidth="1"/>
  </cols>
  <sheetData>
    <row r="1" ht="48.7" customHeight="1" spans="1:7">
      <c r="A1" s="1" t="s">
        <v>378</v>
      </c>
      <c r="B1" s="2"/>
      <c r="C1" s="2"/>
      <c r="D1" s="2"/>
      <c r="E1" s="2"/>
      <c r="F1" s="2"/>
      <c r="G1" s="2"/>
    </row>
    <row r="2" ht="28.1" customHeight="1" spans="1:7">
      <c r="A2" s="3" t="s">
        <v>25</v>
      </c>
      <c r="B2" s="4"/>
      <c r="C2" s="5"/>
      <c r="D2" s="6" t="s">
        <v>105</v>
      </c>
      <c r="E2" s="5"/>
      <c r="F2" s="7" t="s">
        <v>26</v>
      </c>
      <c r="G2" s="8"/>
    </row>
    <row r="3" ht="19.85" customHeight="1" spans="1:7">
      <c r="A3" s="9" t="s">
        <v>1</v>
      </c>
      <c r="B3" s="10" t="s">
        <v>54</v>
      </c>
      <c r="C3" s="11"/>
      <c r="D3" s="10" t="s">
        <v>379</v>
      </c>
      <c r="E3" s="11"/>
      <c r="F3" s="9" t="s">
        <v>380</v>
      </c>
      <c r="G3" s="12" t="s">
        <v>28</v>
      </c>
    </row>
    <row r="4" ht="28.55" customHeight="1" spans="1:7">
      <c r="A4" s="9" t="s">
        <v>33</v>
      </c>
      <c r="B4" s="13" t="s">
        <v>32</v>
      </c>
      <c r="C4" s="11"/>
      <c r="D4" s="13" t="s">
        <v>381</v>
      </c>
      <c r="E4" s="14"/>
      <c r="F4" s="15"/>
      <c r="G4" s="15"/>
    </row>
    <row r="5" ht="20.2" customHeight="1" spans="1:7">
      <c r="A5" s="9" t="s">
        <v>62</v>
      </c>
      <c r="B5" s="13" t="s">
        <v>130</v>
      </c>
      <c r="C5" s="11"/>
      <c r="D5" s="13" t="s">
        <v>382</v>
      </c>
      <c r="E5" s="14"/>
      <c r="F5" s="16"/>
      <c r="G5" s="16">
        <f>G6+G7</f>
        <v>0</v>
      </c>
    </row>
    <row r="6" ht="28.55" customHeight="1" spans="1:7">
      <c r="A6" s="9" t="s">
        <v>64</v>
      </c>
      <c r="B6" s="13" t="s">
        <v>132</v>
      </c>
      <c r="C6" s="11"/>
      <c r="D6" s="13" t="s">
        <v>383</v>
      </c>
      <c r="E6" s="14"/>
      <c r="F6" s="15"/>
      <c r="G6" s="15"/>
    </row>
    <row r="7" ht="28.55" customHeight="1" spans="1:7">
      <c r="A7" s="9" t="s">
        <v>66</v>
      </c>
      <c r="B7" s="13" t="s">
        <v>134</v>
      </c>
      <c r="C7" s="11"/>
      <c r="D7" s="13" t="s">
        <v>132</v>
      </c>
      <c r="E7" s="14"/>
      <c r="F7" s="15"/>
      <c r="G7" s="15"/>
    </row>
    <row r="8" ht="19.05" customHeight="1" spans="1:7">
      <c r="A8" s="9"/>
      <c r="B8" s="13"/>
      <c r="C8" s="11"/>
      <c r="D8" s="13"/>
      <c r="E8" s="14"/>
      <c r="F8" s="17"/>
      <c r="G8" s="17"/>
    </row>
    <row r="9" ht="19.05" customHeight="1" spans="1:7">
      <c r="A9" s="9"/>
      <c r="B9" s="13"/>
      <c r="C9" s="11"/>
      <c r="D9" s="13"/>
      <c r="E9" s="14"/>
      <c r="F9" s="17"/>
      <c r="G9" s="17"/>
    </row>
    <row r="10" ht="19.05" customHeight="1" spans="1:7">
      <c r="A10" s="9"/>
      <c r="B10" s="13"/>
      <c r="C10" s="11"/>
      <c r="D10" s="13"/>
      <c r="E10" s="14"/>
      <c r="F10" s="17"/>
      <c r="G10" s="17"/>
    </row>
    <row r="11" ht="19.05" customHeight="1" spans="1:7">
      <c r="A11" s="9"/>
      <c r="B11" s="13"/>
      <c r="C11" s="11"/>
      <c r="D11" s="13"/>
      <c r="E11" s="14"/>
      <c r="F11" s="17"/>
      <c r="G11" s="17"/>
    </row>
    <row r="12" ht="19.05" customHeight="1" spans="1:7">
      <c r="A12" s="9"/>
      <c r="B12" s="13"/>
      <c r="C12" s="11"/>
      <c r="D12" s="13"/>
      <c r="E12" s="14"/>
      <c r="F12" s="17"/>
      <c r="G12" s="17"/>
    </row>
    <row r="13" ht="19.05" customHeight="1" spans="1:7">
      <c r="A13" s="9"/>
      <c r="B13" s="13"/>
      <c r="C13" s="11"/>
      <c r="D13" s="13"/>
      <c r="E13" s="14"/>
      <c r="F13" s="17"/>
      <c r="G13" s="17"/>
    </row>
    <row r="14" ht="19.05" customHeight="1" spans="1:7">
      <c r="A14" s="9"/>
      <c r="B14" s="13"/>
      <c r="C14" s="11"/>
      <c r="D14" s="13"/>
      <c r="E14" s="14"/>
      <c r="F14" s="17"/>
      <c r="G14" s="17"/>
    </row>
    <row r="15" ht="19.05" customHeight="1" spans="1:7">
      <c r="A15" s="9"/>
      <c r="B15" s="13"/>
      <c r="C15" s="11"/>
      <c r="D15" s="13"/>
      <c r="E15" s="14"/>
      <c r="F15" s="17"/>
      <c r="G15" s="17"/>
    </row>
    <row r="16" ht="19.05" customHeight="1" spans="1:7">
      <c r="A16" s="9"/>
      <c r="B16" s="13"/>
      <c r="C16" s="11"/>
      <c r="D16" s="13"/>
      <c r="E16" s="14"/>
      <c r="F16" s="17"/>
      <c r="G16" s="17"/>
    </row>
    <row r="17" ht="19.05" customHeight="1" spans="1:7">
      <c r="A17" s="9"/>
      <c r="B17" s="13"/>
      <c r="C17" s="11"/>
      <c r="D17" s="13"/>
      <c r="E17" s="14"/>
      <c r="F17" s="17"/>
      <c r="G17" s="17"/>
    </row>
    <row r="18" ht="19.05" customHeight="1" spans="1:7">
      <c r="A18" s="9"/>
      <c r="B18" s="13"/>
      <c r="C18" s="11"/>
      <c r="D18" s="13"/>
      <c r="E18" s="14"/>
      <c r="F18" s="17"/>
      <c r="G18" s="17"/>
    </row>
    <row r="19" ht="19.05" customHeight="1" spans="1:7">
      <c r="A19" s="9"/>
      <c r="B19" s="13"/>
      <c r="C19" s="11"/>
      <c r="D19" s="13"/>
      <c r="E19" s="14"/>
      <c r="F19" s="17"/>
      <c r="G19" s="17"/>
    </row>
    <row r="20" ht="19.05" customHeight="1" spans="1:7">
      <c r="A20" s="9"/>
      <c r="B20" s="13"/>
      <c r="C20" s="11"/>
      <c r="D20" s="13"/>
      <c r="E20" s="14"/>
      <c r="F20" s="17"/>
      <c r="G20" s="17"/>
    </row>
    <row r="21" ht="19.05" customHeight="1" spans="1:7">
      <c r="A21" s="9"/>
      <c r="B21" s="13"/>
      <c r="C21" s="11"/>
      <c r="D21" s="13"/>
      <c r="E21" s="14"/>
      <c r="F21" s="17"/>
      <c r="G21" s="17"/>
    </row>
    <row r="22" ht="19.05" customHeight="1" spans="1:7">
      <c r="A22" s="9"/>
      <c r="B22" s="13"/>
      <c r="C22" s="11"/>
      <c r="D22" s="13"/>
      <c r="E22" s="14"/>
      <c r="F22" s="17"/>
      <c r="G22" s="17"/>
    </row>
    <row r="23" ht="19.05" customHeight="1" spans="1:7">
      <c r="A23" s="9"/>
      <c r="B23" s="13"/>
      <c r="C23" s="11"/>
      <c r="D23" s="13"/>
      <c r="E23" s="14"/>
      <c r="F23" s="17"/>
      <c r="G23" s="17"/>
    </row>
    <row r="24" ht="19.05" customHeight="1" spans="1:7">
      <c r="A24" s="9"/>
      <c r="B24" s="13"/>
      <c r="C24" s="11"/>
      <c r="D24" s="13"/>
      <c r="E24" s="14"/>
      <c r="F24" s="17"/>
      <c r="G24" s="17"/>
    </row>
    <row r="25" ht="19.05" customHeight="1" spans="1:7">
      <c r="A25" s="9"/>
      <c r="B25" s="13"/>
      <c r="C25" s="11"/>
      <c r="D25" s="13"/>
      <c r="E25" s="14"/>
      <c r="F25" s="17"/>
      <c r="G25" s="17"/>
    </row>
    <row r="26" ht="19.05" customHeight="1" spans="1:7">
      <c r="A26" s="9"/>
      <c r="B26" s="13"/>
      <c r="C26" s="11"/>
      <c r="D26" s="13"/>
      <c r="E26" s="14"/>
      <c r="F26" s="17"/>
      <c r="G26" s="17"/>
    </row>
    <row r="27" ht="19.05" customHeight="1" spans="1:7">
      <c r="A27" s="9"/>
      <c r="B27" s="13"/>
      <c r="C27" s="11"/>
      <c r="D27" s="13"/>
      <c r="E27" s="14"/>
      <c r="F27" s="17"/>
      <c r="G27" s="17"/>
    </row>
    <row r="28" ht="19.05" customHeight="1" spans="1:7">
      <c r="A28" s="9"/>
      <c r="B28" s="13"/>
      <c r="C28" s="11"/>
      <c r="D28" s="13"/>
      <c r="E28" s="14"/>
      <c r="F28" s="17"/>
      <c r="G28" s="17"/>
    </row>
    <row r="29" ht="19.05" customHeight="1" spans="1:7">
      <c r="A29" s="9"/>
      <c r="B29" s="13"/>
      <c r="C29" s="11"/>
      <c r="D29" s="13"/>
      <c r="E29" s="14"/>
      <c r="F29" s="17"/>
      <c r="G29" s="17"/>
    </row>
    <row r="30" ht="19.05" customHeight="1" spans="1:7">
      <c r="A30" s="9"/>
      <c r="B30" s="13"/>
      <c r="C30" s="11"/>
      <c r="D30" s="13"/>
      <c r="E30" s="14"/>
      <c r="F30" s="17"/>
      <c r="G30" s="17"/>
    </row>
    <row r="31" ht="19.05" customHeight="1" spans="1:7">
      <c r="A31" s="9"/>
      <c r="B31" s="13"/>
      <c r="C31" s="11"/>
      <c r="D31" s="13"/>
      <c r="E31" s="14"/>
      <c r="F31" s="17"/>
      <c r="G31" s="17"/>
    </row>
    <row r="32" ht="19.05" customHeight="1" spans="1:7">
      <c r="A32" s="9"/>
      <c r="B32" s="13"/>
      <c r="C32" s="11"/>
      <c r="D32" s="13"/>
      <c r="E32" s="14"/>
      <c r="F32" s="17"/>
      <c r="G32" s="17"/>
    </row>
    <row r="33" ht="19.05" customHeight="1" spans="1:7">
      <c r="A33" s="9"/>
      <c r="B33" s="13"/>
      <c r="C33" s="11"/>
      <c r="D33" s="13"/>
      <c r="E33" s="14"/>
      <c r="F33" s="17"/>
      <c r="G33" s="17"/>
    </row>
    <row r="34" ht="19.05" customHeight="1" spans="1:7">
      <c r="A34" s="9"/>
      <c r="B34" s="13"/>
      <c r="C34" s="11"/>
      <c r="D34" s="13"/>
      <c r="E34" s="14"/>
      <c r="F34" s="17"/>
      <c r="G34" s="17"/>
    </row>
    <row r="35" ht="19.05" customHeight="1" spans="1:7">
      <c r="A35" s="9"/>
      <c r="B35" s="13"/>
      <c r="C35" s="11"/>
      <c r="D35" s="13"/>
      <c r="E35" s="14"/>
      <c r="F35" s="17"/>
      <c r="G35" s="17"/>
    </row>
    <row r="36" ht="19.85" customHeight="1" spans="1:7">
      <c r="A36" s="10" t="s">
        <v>49</v>
      </c>
      <c r="B36" s="18"/>
      <c r="C36" s="18"/>
      <c r="D36" s="19"/>
      <c r="E36" s="19"/>
      <c r="F36" s="14"/>
      <c r="G36" s="17">
        <f>G4+G5</f>
        <v>0</v>
      </c>
    </row>
  </sheetData>
  <mergeCells count="71">
    <mergeCell ref="A1:G1"/>
    <mergeCell ref="A2:C2"/>
    <mergeCell ref="D2:E2"/>
    <mergeCell ref="F2:G2"/>
    <mergeCell ref="B3:C3"/>
    <mergeCell ref="D3:E3"/>
    <mergeCell ref="B4:C4"/>
    <mergeCell ref="D4:E4"/>
    <mergeCell ref="B5:C5"/>
    <mergeCell ref="D5:E5"/>
    <mergeCell ref="B6:C6"/>
    <mergeCell ref="D6:E6"/>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C23"/>
    <mergeCell ref="D23:E23"/>
    <mergeCell ref="B24:C24"/>
    <mergeCell ref="D24:E24"/>
    <mergeCell ref="B25:C25"/>
    <mergeCell ref="D25:E25"/>
    <mergeCell ref="B26:C26"/>
    <mergeCell ref="D26:E26"/>
    <mergeCell ref="B27:C27"/>
    <mergeCell ref="D27:E27"/>
    <mergeCell ref="B28:C28"/>
    <mergeCell ref="D28:E28"/>
    <mergeCell ref="B29:C29"/>
    <mergeCell ref="D29:E29"/>
    <mergeCell ref="B30:C30"/>
    <mergeCell ref="D30:E30"/>
    <mergeCell ref="B31:C31"/>
    <mergeCell ref="D31:E31"/>
    <mergeCell ref="B32:C32"/>
    <mergeCell ref="D32:E32"/>
    <mergeCell ref="B33:C33"/>
    <mergeCell ref="D33:E33"/>
    <mergeCell ref="B34:C34"/>
    <mergeCell ref="D34:E34"/>
    <mergeCell ref="B35:C35"/>
    <mergeCell ref="D35:E35"/>
    <mergeCell ref="A36:F36"/>
  </mergeCells>
  <pageMargins left="0.59" right="0.42" top="0.42" bottom="0.42" header="0.26" footer="0.2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workbookViewId="0">
      <selection activeCell="B23" sqref="B23"/>
    </sheetView>
  </sheetViews>
  <sheetFormatPr defaultColWidth="9.14285714285714" defaultRowHeight="12.75" outlineLevelCol="5"/>
  <cols>
    <col min="6" max="6" width="39" customWidth="1"/>
  </cols>
  <sheetData>
    <row r="1" ht="42" customHeight="1" spans="1:6">
      <c r="A1" s="62" t="s">
        <v>19</v>
      </c>
      <c r="B1" s="63"/>
      <c r="C1" s="63"/>
      <c r="D1" s="63"/>
      <c r="E1" s="63"/>
      <c r="F1" s="63"/>
    </row>
    <row r="2" ht="75" customHeight="1" spans="1:6">
      <c r="A2" s="64" t="s">
        <v>20</v>
      </c>
      <c r="B2" s="64"/>
      <c r="C2" s="64"/>
      <c r="D2" s="64"/>
      <c r="E2" s="64"/>
      <c r="F2" s="64"/>
    </row>
    <row r="3" ht="75" customHeight="1" spans="1:6">
      <c r="A3" s="64" t="s">
        <v>21</v>
      </c>
      <c r="B3" s="64"/>
      <c r="C3" s="64"/>
      <c r="D3" s="64"/>
      <c r="E3" s="64"/>
      <c r="F3" s="64"/>
    </row>
    <row r="4" ht="75" customHeight="1" spans="1:6">
      <c r="A4" s="64" t="s">
        <v>22</v>
      </c>
      <c r="B4" s="64"/>
      <c r="C4" s="64"/>
      <c r="D4" s="64"/>
      <c r="E4" s="64"/>
      <c r="F4" s="64"/>
    </row>
    <row r="5" ht="81" customHeight="1" spans="1:6">
      <c r="A5" s="64" t="s">
        <v>23</v>
      </c>
      <c r="B5" s="64"/>
      <c r="C5" s="64"/>
      <c r="D5" s="64"/>
      <c r="E5" s="64"/>
      <c r="F5" s="64"/>
    </row>
    <row r="6" ht="13.5" spans="1:6">
      <c r="A6" s="65"/>
      <c r="B6" s="65"/>
      <c r="C6" s="65"/>
      <c r="D6" s="65"/>
      <c r="E6" s="65"/>
      <c r="F6" s="65"/>
    </row>
    <row r="7" ht="13.5" spans="1:6">
      <c r="A7" s="65"/>
      <c r="B7" s="65"/>
      <c r="C7" s="65"/>
      <c r="D7" s="65"/>
      <c r="E7" s="65"/>
      <c r="F7" s="65"/>
    </row>
    <row r="8" ht="13.5" spans="1:6">
      <c r="A8" s="65"/>
      <c r="B8" s="65"/>
      <c r="C8" s="65"/>
      <c r="D8" s="65"/>
      <c r="E8" s="65"/>
      <c r="F8" s="65"/>
    </row>
    <row r="9" ht="13.5" spans="1:6">
      <c r="A9" s="65"/>
      <c r="B9" s="65"/>
      <c r="C9" s="65"/>
      <c r="D9" s="65"/>
      <c r="E9" s="65"/>
      <c r="F9" s="65"/>
    </row>
    <row r="10" ht="13.5" spans="1:6">
      <c r="A10" s="65"/>
      <c r="B10" s="65"/>
      <c r="C10" s="65"/>
      <c r="D10" s="65"/>
      <c r="E10" s="65"/>
      <c r="F10" s="65"/>
    </row>
    <row r="11" ht="13.5" spans="1:6">
      <c r="A11" s="65"/>
      <c r="B11" s="65"/>
      <c r="C11" s="65"/>
      <c r="D11" s="65"/>
      <c r="E11" s="65"/>
      <c r="F11" s="65"/>
    </row>
    <row r="12" ht="13.5" spans="1:6">
      <c r="A12" s="65"/>
      <c r="B12" s="65"/>
      <c r="C12" s="65"/>
      <c r="D12" s="65"/>
      <c r="E12" s="65"/>
      <c r="F12" s="65"/>
    </row>
    <row r="13" ht="13.5" spans="1:6">
      <c r="A13" s="65"/>
      <c r="B13" s="65"/>
      <c r="C13" s="65"/>
      <c r="D13" s="65"/>
      <c r="E13" s="65"/>
      <c r="F13" s="65"/>
    </row>
    <row r="14" ht="13.5" spans="1:6">
      <c r="A14" s="65"/>
      <c r="B14" s="65"/>
      <c r="C14" s="65"/>
      <c r="D14" s="65"/>
      <c r="E14" s="65"/>
      <c r="F14" s="65"/>
    </row>
    <row r="15" ht="13.5" spans="1:6">
      <c r="A15" s="65"/>
      <c r="B15" s="65"/>
      <c r="C15" s="65"/>
      <c r="D15" s="65"/>
      <c r="E15" s="65"/>
      <c r="F15" s="65"/>
    </row>
  </sheetData>
  <mergeCells count="15">
    <mergeCell ref="A1:F1"/>
    <mergeCell ref="A2:F2"/>
    <mergeCell ref="A3:F3"/>
    <mergeCell ref="A4:F4"/>
    <mergeCell ref="A5:F5"/>
    <mergeCell ref="A6:F6"/>
    <mergeCell ref="A7:F7"/>
    <mergeCell ref="A8:F8"/>
    <mergeCell ref="A9:F9"/>
    <mergeCell ref="A10:F10"/>
    <mergeCell ref="A11:F11"/>
    <mergeCell ref="A12:F12"/>
    <mergeCell ref="A13:F13"/>
    <mergeCell ref="A14:F14"/>
    <mergeCell ref="A15:F1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showGridLines="0" showRuler="0" workbookViewId="0">
      <selection activeCell="C6" sqref="C6"/>
    </sheetView>
  </sheetViews>
  <sheetFormatPr defaultColWidth="9" defaultRowHeight="12.75" outlineLevelCol="5"/>
  <cols>
    <col min="1" max="1" width="5.42857142857143" customWidth="1"/>
    <col min="2" max="2" width="35.4285714285714" customWidth="1"/>
    <col min="3" max="3" width="11.2857142857143" customWidth="1"/>
    <col min="4" max="5" width="11.7142857142857" customWidth="1"/>
    <col min="6" max="6" width="11.5714285714286" customWidth="1"/>
  </cols>
  <sheetData>
    <row r="1" ht="48.65" customHeight="1" spans="1:6">
      <c r="A1" s="1" t="s">
        <v>24</v>
      </c>
      <c r="B1" s="55"/>
      <c r="C1" s="55"/>
      <c r="D1" s="55"/>
      <c r="E1" s="55"/>
      <c r="F1" s="55"/>
    </row>
    <row r="2" ht="19.85" customHeight="1" spans="1:6">
      <c r="A2" s="6" t="s">
        <v>25</v>
      </c>
      <c r="B2" s="5"/>
      <c r="C2" s="5"/>
      <c r="D2" s="5"/>
      <c r="E2" s="22" t="s">
        <v>26</v>
      </c>
      <c r="F2" s="4"/>
    </row>
    <row r="3" ht="19.85" customHeight="1" spans="1:6">
      <c r="A3" s="23" t="s">
        <v>1</v>
      </c>
      <c r="B3" s="23" t="s">
        <v>27</v>
      </c>
      <c r="C3" s="56" t="s">
        <v>28</v>
      </c>
      <c r="D3" s="10" t="s">
        <v>29</v>
      </c>
      <c r="E3" s="57"/>
      <c r="F3" s="49"/>
    </row>
    <row r="4" ht="28.1" customHeight="1" spans="1:6">
      <c r="A4" s="43"/>
      <c r="B4" s="43"/>
      <c r="C4" s="58"/>
      <c r="D4" s="12" t="s">
        <v>30</v>
      </c>
      <c r="E4" s="12" t="s">
        <v>31</v>
      </c>
      <c r="F4" s="12" t="s">
        <v>32</v>
      </c>
    </row>
    <row r="5" ht="20.4" customHeight="1" spans="1:6">
      <c r="A5" s="23" t="s">
        <v>33</v>
      </c>
      <c r="B5" s="59" t="s">
        <v>34</v>
      </c>
      <c r="C5" s="60">
        <f>'表-03 单项工程招标控制价汇总表'!C37</f>
        <v>28018.57</v>
      </c>
      <c r="D5" s="61"/>
      <c r="E5" s="61">
        <f>'表-03 单项工程招标控制价汇总表'!E6</f>
        <v>28018.57</v>
      </c>
      <c r="F5" s="61">
        <f>'表 04 单位工程招标控制价汇总表'!F18</f>
        <v>0</v>
      </c>
    </row>
    <row r="6" ht="20.4" customHeight="1" spans="1:6">
      <c r="A6" s="23"/>
      <c r="B6" s="59" t="s">
        <v>35</v>
      </c>
      <c r="C6" s="60">
        <f>'表 16 工程建设其他费表'!G29</f>
        <v>0</v>
      </c>
      <c r="D6" s="61"/>
      <c r="E6" s="61"/>
      <c r="F6" s="61"/>
    </row>
    <row r="7" ht="20.4" customHeight="1" spans="1:6">
      <c r="A7" s="23"/>
      <c r="B7" s="59" t="s">
        <v>36</v>
      </c>
      <c r="C7" s="60"/>
      <c r="D7" s="61"/>
      <c r="E7" s="61"/>
      <c r="F7" s="61"/>
    </row>
    <row r="8" ht="19.2" customHeight="1" spans="1:6">
      <c r="A8" s="23" t="s">
        <v>37</v>
      </c>
      <c r="B8" s="59"/>
      <c r="C8" s="60"/>
      <c r="D8" s="61"/>
      <c r="E8" s="61"/>
      <c r="F8" s="61"/>
    </row>
    <row r="9" ht="19.2" customHeight="1" spans="1:6">
      <c r="A9" s="23" t="s">
        <v>37</v>
      </c>
      <c r="B9" s="59"/>
      <c r="C9" s="60"/>
      <c r="D9" s="61"/>
      <c r="E9" s="61"/>
      <c r="F9" s="61"/>
    </row>
    <row r="10" ht="19.2" customHeight="1" spans="1:6">
      <c r="A10" s="23" t="s">
        <v>37</v>
      </c>
      <c r="B10" s="59"/>
      <c r="C10" s="60"/>
      <c r="D10" s="61"/>
      <c r="E10" s="61"/>
      <c r="F10" s="61"/>
    </row>
    <row r="11" ht="19.2" customHeight="1" spans="1:6">
      <c r="A11" s="23" t="s">
        <v>37</v>
      </c>
      <c r="B11" s="59"/>
      <c r="C11" s="60"/>
      <c r="D11" s="61"/>
      <c r="E11" s="61"/>
      <c r="F11" s="61"/>
    </row>
    <row r="12" ht="19.2" customHeight="1" spans="1:6">
      <c r="A12" s="23" t="s">
        <v>37</v>
      </c>
      <c r="B12" s="59"/>
      <c r="C12" s="60"/>
      <c r="D12" s="61"/>
      <c r="E12" s="61"/>
      <c r="F12" s="61"/>
    </row>
    <row r="13" ht="19.2" customHeight="1" spans="1:6">
      <c r="A13" s="23" t="s">
        <v>37</v>
      </c>
      <c r="B13" s="59"/>
      <c r="C13" s="60"/>
      <c r="D13" s="61"/>
      <c r="E13" s="61"/>
      <c r="F13" s="61"/>
    </row>
    <row r="14" ht="19.2" customHeight="1" spans="1:6">
      <c r="A14" s="23" t="s">
        <v>37</v>
      </c>
      <c r="B14" s="59"/>
      <c r="C14" s="60"/>
      <c r="D14" s="61"/>
      <c r="E14" s="61"/>
      <c r="F14" s="61"/>
    </row>
    <row r="15" ht="19.2" customHeight="1" spans="1:6">
      <c r="A15" s="23" t="s">
        <v>37</v>
      </c>
      <c r="B15" s="59"/>
      <c r="C15" s="60"/>
      <c r="D15" s="61"/>
      <c r="E15" s="61"/>
      <c r="F15" s="61"/>
    </row>
    <row r="16" ht="19.2" customHeight="1" spans="1:6">
      <c r="A16" s="23" t="s">
        <v>37</v>
      </c>
      <c r="B16" s="59"/>
      <c r="C16" s="60"/>
      <c r="D16" s="61"/>
      <c r="E16" s="61"/>
      <c r="F16" s="61"/>
    </row>
    <row r="17" ht="19.2" customHeight="1" spans="1:6">
      <c r="A17" s="23" t="s">
        <v>37</v>
      </c>
      <c r="B17" s="59"/>
      <c r="C17" s="60"/>
      <c r="D17" s="61"/>
      <c r="E17" s="61"/>
      <c r="F17" s="61"/>
    </row>
    <row r="18" ht="19.2" customHeight="1" spans="1:6">
      <c r="A18" s="23" t="s">
        <v>37</v>
      </c>
      <c r="B18" s="59"/>
      <c r="C18" s="60"/>
      <c r="D18" s="61"/>
      <c r="E18" s="61"/>
      <c r="F18" s="61"/>
    </row>
    <row r="19" ht="19.2" customHeight="1" spans="1:6">
      <c r="A19" s="23" t="s">
        <v>37</v>
      </c>
      <c r="B19" s="59"/>
      <c r="C19" s="60"/>
      <c r="D19" s="61"/>
      <c r="E19" s="61"/>
      <c r="F19" s="61"/>
    </row>
    <row r="20" ht="19.2" customHeight="1" spans="1:6">
      <c r="A20" s="23" t="s">
        <v>37</v>
      </c>
      <c r="B20" s="59"/>
      <c r="C20" s="60"/>
      <c r="D20" s="61"/>
      <c r="E20" s="61"/>
      <c r="F20" s="61"/>
    </row>
    <row r="21" ht="19.2" customHeight="1" spans="1:6">
      <c r="A21" s="23" t="s">
        <v>37</v>
      </c>
      <c r="B21" s="59"/>
      <c r="C21" s="60"/>
      <c r="D21" s="61"/>
      <c r="E21" s="61"/>
      <c r="F21" s="61"/>
    </row>
    <row r="22" ht="19.2" customHeight="1" spans="1:6">
      <c r="A22" s="23" t="s">
        <v>37</v>
      </c>
      <c r="B22" s="59"/>
      <c r="C22" s="60"/>
      <c r="D22" s="61"/>
      <c r="E22" s="61"/>
      <c r="F22" s="61"/>
    </row>
    <row r="23" ht="19.2" customHeight="1" spans="1:6">
      <c r="A23" s="23" t="s">
        <v>37</v>
      </c>
      <c r="B23" s="59"/>
      <c r="C23" s="60"/>
      <c r="D23" s="61"/>
      <c r="E23" s="61"/>
      <c r="F23" s="61"/>
    </row>
    <row r="24" ht="19.2" customHeight="1" spans="1:6">
      <c r="A24" s="23" t="s">
        <v>37</v>
      </c>
      <c r="B24" s="59"/>
      <c r="C24" s="60"/>
      <c r="D24" s="61"/>
      <c r="E24" s="61"/>
      <c r="F24" s="61"/>
    </row>
    <row r="25" ht="19.2" customHeight="1" spans="1:6">
      <c r="A25" s="23" t="s">
        <v>37</v>
      </c>
      <c r="B25" s="59"/>
      <c r="C25" s="60"/>
      <c r="D25" s="61"/>
      <c r="E25" s="61"/>
      <c r="F25" s="61"/>
    </row>
    <row r="26" ht="19.2" customHeight="1" spans="1:6">
      <c r="A26" s="23" t="s">
        <v>37</v>
      </c>
      <c r="B26" s="59"/>
      <c r="C26" s="60"/>
      <c r="D26" s="61"/>
      <c r="E26" s="61"/>
      <c r="F26" s="61"/>
    </row>
    <row r="27" ht="19.2" customHeight="1" spans="1:6">
      <c r="A27" s="23" t="s">
        <v>37</v>
      </c>
      <c r="B27" s="59"/>
      <c r="C27" s="60"/>
      <c r="D27" s="61"/>
      <c r="E27" s="61"/>
      <c r="F27" s="61"/>
    </row>
    <row r="28" ht="19.2" customHeight="1" spans="1:6">
      <c r="A28" s="23" t="s">
        <v>37</v>
      </c>
      <c r="B28" s="59"/>
      <c r="C28" s="60"/>
      <c r="D28" s="61"/>
      <c r="E28" s="61"/>
      <c r="F28" s="61"/>
    </row>
    <row r="29" ht="19.2" customHeight="1" spans="1:6">
      <c r="A29" s="23" t="s">
        <v>37</v>
      </c>
      <c r="B29" s="59"/>
      <c r="C29" s="60"/>
      <c r="D29" s="61"/>
      <c r="E29" s="61"/>
      <c r="F29" s="61"/>
    </row>
    <row r="30" ht="19.2" customHeight="1" spans="1:6">
      <c r="A30" s="23" t="s">
        <v>37</v>
      </c>
      <c r="B30" s="59"/>
      <c r="C30" s="60"/>
      <c r="D30" s="61"/>
      <c r="E30" s="61"/>
      <c r="F30" s="61"/>
    </row>
    <row r="31" ht="19.2" customHeight="1" spans="1:6">
      <c r="A31" s="23" t="s">
        <v>37</v>
      </c>
      <c r="B31" s="59"/>
      <c r="C31" s="60"/>
      <c r="D31" s="61"/>
      <c r="E31" s="61"/>
      <c r="F31" s="61"/>
    </row>
    <row r="32" ht="19.2" customHeight="1" spans="1:6">
      <c r="A32" s="23" t="s">
        <v>37</v>
      </c>
      <c r="B32" s="59"/>
      <c r="C32" s="60"/>
      <c r="D32" s="61"/>
      <c r="E32" s="61"/>
      <c r="F32" s="61"/>
    </row>
    <row r="33" ht="19.2" customHeight="1" spans="1:6">
      <c r="A33" s="23" t="s">
        <v>37</v>
      </c>
      <c r="B33" s="59"/>
      <c r="C33" s="60"/>
      <c r="D33" s="61"/>
      <c r="E33" s="61"/>
      <c r="F33" s="61"/>
    </row>
    <row r="34" ht="19.2" customHeight="1" spans="1:6">
      <c r="A34" s="23" t="s">
        <v>37</v>
      </c>
      <c r="B34" s="59"/>
      <c r="C34" s="60"/>
      <c r="D34" s="61"/>
      <c r="E34" s="61"/>
      <c r="F34" s="61"/>
    </row>
    <row r="35" ht="19.2" customHeight="1" spans="1:6">
      <c r="A35" s="23" t="s">
        <v>37</v>
      </c>
      <c r="B35" s="59"/>
      <c r="C35" s="60"/>
      <c r="D35" s="61"/>
      <c r="E35" s="61"/>
      <c r="F35" s="61"/>
    </row>
    <row r="36" ht="19.85" customHeight="1" spans="1:6">
      <c r="A36" s="10" t="s">
        <v>38</v>
      </c>
      <c r="B36" s="29"/>
      <c r="C36" s="35">
        <f>SUM(C5:C6)</f>
        <v>28018.57</v>
      </c>
      <c r="D36" s="17"/>
      <c r="E36" s="17">
        <f>SUM(E5)</f>
        <v>28018.57</v>
      </c>
      <c r="F36" s="17">
        <f>SUM(F5)</f>
        <v>0</v>
      </c>
    </row>
    <row r="37" ht="19.85" customHeight="1" spans="1:6">
      <c r="A37" s="30" t="s">
        <v>39</v>
      </c>
      <c r="B37" s="52"/>
      <c r="C37" s="52"/>
      <c r="D37" s="52"/>
      <c r="E37" s="52"/>
      <c r="F37" s="52"/>
    </row>
  </sheetData>
  <mergeCells count="9">
    <mergeCell ref="A1:F1"/>
    <mergeCell ref="A2:D2"/>
    <mergeCell ref="E2:F2"/>
    <mergeCell ref="D3:F3"/>
    <mergeCell ref="A36:B36"/>
    <mergeCell ref="A37:F37"/>
    <mergeCell ref="A3:A4"/>
    <mergeCell ref="B3:B4"/>
    <mergeCell ref="C3:C4"/>
  </mergeCells>
  <pageMargins left="0.59" right="0.42" top="0.42" bottom="0.42" header="0.26" footer="0.26"/>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GridLines="0" tabSelected="1" showRuler="0" topLeftCell="A8" workbookViewId="0">
      <selection activeCell="C37" sqref="C37"/>
    </sheetView>
  </sheetViews>
  <sheetFormatPr defaultColWidth="9" defaultRowHeight="12.75" outlineLevelCol="5"/>
  <cols>
    <col min="1" max="1" width="6.14285714285714" customWidth="1"/>
    <col min="2" max="2" width="35.1428571428571" customWidth="1"/>
    <col min="3" max="3" width="15" customWidth="1"/>
    <col min="4" max="6" width="11.7142857142857" customWidth="1"/>
  </cols>
  <sheetData>
    <row r="1" ht="41.6" customHeight="1" spans="1:6">
      <c r="A1" s="1" t="s">
        <v>40</v>
      </c>
      <c r="B1" s="55"/>
      <c r="C1" s="55"/>
      <c r="D1" s="55"/>
      <c r="E1" s="55"/>
      <c r="F1" s="55"/>
    </row>
    <row r="2" ht="7.1" customHeight="1" spans="1:6">
      <c r="A2" s="38" t="s">
        <v>37</v>
      </c>
      <c r="B2" s="38" t="s">
        <v>37</v>
      </c>
      <c r="C2" s="38" t="s">
        <v>37</v>
      </c>
      <c r="D2" s="38" t="s">
        <v>37</v>
      </c>
      <c r="E2" s="38" t="s">
        <v>37</v>
      </c>
      <c r="F2" s="38" t="s">
        <v>37</v>
      </c>
    </row>
    <row r="3" ht="19.95" customHeight="1" spans="1:6">
      <c r="A3" s="3" t="s">
        <v>25</v>
      </c>
      <c r="B3" s="38"/>
      <c r="C3" s="38"/>
      <c r="D3" s="38"/>
      <c r="E3" s="8" t="s">
        <v>26</v>
      </c>
      <c r="F3" s="38"/>
    </row>
    <row r="4" ht="19.95" customHeight="1" spans="1:6">
      <c r="A4" s="23" t="s">
        <v>1</v>
      </c>
      <c r="B4" s="23" t="s">
        <v>41</v>
      </c>
      <c r="C4" s="23" t="s">
        <v>28</v>
      </c>
      <c r="D4" s="10" t="s">
        <v>42</v>
      </c>
      <c r="E4" s="18"/>
      <c r="F4" s="11" t="s">
        <v>37</v>
      </c>
    </row>
    <row r="5" ht="39.15" customHeight="1" spans="1:6">
      <c r="A5" s="25"/>
      <c r="B5" s="25"/>
      <c r="C5" s="25"/>
      <c r="D5" s="12" t="s">
        <v>43</v>
      </c>
      <c r="E5" s="12" t="s">
        <v>44</v>
      </c>
      <c r="F5" s="12" t="s">
        <v>45</v>
      </c>
    </row>
    <row r="6" ht="19.95" customHeight="1" spans="1:6">
      <c r="A6" s="9" t="s">
        <v>33</v>
      </c>
      <c r="B6" s="27" t="s">
        <v>34</v>
      </c>
      <c r="C6" s="17">
        <f>'表 04 单位工程招标控制价汇总表'!F34</f>
        <v>28018.57</v>
      </c>
      <c r="D6" s="17"/>
      <c r="E6" s="17">
        <f>'表 04 单位工程招标控制价汇总表'!F11</f>
        <v>28018.57</v>
      </c>
      <c r="F6" s="17">
        <f>'表 04 单位工程招标控制价汇总表'!F18</f>
        <v>0</v>
      </c>
    </row>
    <row r="7" ht="19.95" customHeight="1" spans="1:6">
      <c r="A7" s="9"/>
      <c r="B7" s="27" t="s">
        <v>46</v>
      </c>
      <c r="C7" s="17"/>
      <c r="D7" s="17"/>
      <c r="E7" s="17"/>
      <c r="F7" s="17"/>
    </row>
    <row r="8" ht="19.95" customHeight="1" spans="1:6">
      <c r="A8" s="9"/>
      <c r="B8" s="27" t="s">
        <v>47</v>
      </c>
      <c r="C8" s="17"/>
      <c r="D8" s="17"/>
      <c r="E8" s="17"/>
      <c r="F8" s="17"/>
    </row>
    <row r="9" ht="19.95" customHeight="1" spans="1:6">
      <c r="A9" s="9"/>
      <c r="B9" s="27" t="s">
        <v>48</v>
      </c>
      <c r="C9" s="17"/>
      <c r="D9" s="17"/>
      <c r="E9" s="17"/>
      <c r="F9" s="17"/>
    </row>
    <row r="10" ht="18.8" customHeight="1" spans="1:6">
      <c r="A10" s="9" t="s">
        <v>37</v>
      </c>
      <c r="B10" s="27"/>
      <c r="C10" s="17"/>
      <c r="D10" s="17"/>
      <c r="E10" s="17"/>
      <c r="F10" s="17"/>
    </row>
    <row r="11" ht="18.8" customHeight="1" spans="1:6">
      <c r="A11" s="9" t="s">
        <v>37</v>
      </c>
      <c r="B11" s="27"/>
      <c r="C11" s="17"/>
      <c r="D11" s="17"/>
      <c r="E11" s="17"/>
      <c r="F11" s="17"/>
    </row>
    <row r="12" ht="18.8" customHeight="1" spans="1:6">
      <c r="A12" s="9" t="s">
        <v>37</v>
      </c>
      <c r="B12" s="27"/>
      <c r="C12" s="17"/>
      <c r="D12" s="17"/>
      <c r="E12" s="17"/>
      <c r="F12" s="17"/>
    </row>
    <row r="13" ht="18.8" customHeight="1" spans="1:6">
      <c r="A13" s="9" t="s">
        <v>37</v>
      </c>
      <c r="B13" s="27"/>
      <c r="C13" s="17"/>
      <c r="D13" s="17"/>
      <c r="E13" s="17"/>
      <c r="F13" s="17"/>
    </row>
    <row r="14" ht="18.8" customHeight="1" spans="1:6">
      <c r="A14" s="9" t="s">
        <v>37</v>
      </c>
      <c r="B14" s="27"/>
      <c r="C14" s="17"/>
      <c r="D14" s="17"/>
      <c r="E14" s="17"/>
      <c r="F14" s="17"/>
    </row>
    <row r="15" ht="18.8" customHeight="1" spans="1:6">
      <c r="A15" s="9" t="s">
        <v>37</v>
      </c>
      <c r="B15" s="27"/>
      <c r="C15" s="17"/>
      <c r="D15" s="17"/>
      <c r="E15" s="17"/>
      <c r="F15" s="17"/>
    </row>
    <row r="16" ht="18.8" customHeight="1" spans="1:6">
      <c r="A16" s="9" t="s">
        <v>37</v>
      </c>
      <c r="B16" s="27"/>
      <c r="C16" s="17"/>
      <c r="D16" s="17"/>
      <c r="E16" s="17"/>
      <c r="F16" s="17"/>
    </row>
    <row r="17" ht="18.8" customHeight="1" spans="1:6">
      <c r="A17" s="9" t="s">
        <v>37</v>
      </c>
      <c r="B17" s="27"/>
      <c r="C17" s="17"/>
      <c r="D17" s="17"/>
      <c r="E17" s="17"/>
      <c r="F17" s="17"/>
    </row>
    <row r="18" ht="18.8" customHeight="1" spans="1:6">
      <c r="A18" s="9" t="s">
        <v>37</v>
      </c>
      <c r="B18" s="27"/>
      <c r="C18" s="17"/>
      <c r="D18" s="17"/>
      <c r="E18" s="17"/>
      <c r="F18" s="17"/>
    </row>
    <row r="19" ht="18.8" customHeight="1" spans="1:6">
      <c r="A19" s="9" t="s">
        <v>37</v>
      </c>
      <c r="B19" s="27"/>
      <c r="C19" s="17"/>
      <c r="D19" s="17"/>
      <c r="E19" s="17"/>
      <c r="F19" s="17"/>
    </row>
    <row r="20" ht="18.8" customHeight="1" spans="1:6">
      <c r="A20" s="9" t="s">
        <v>37</v>
      </c>
      <c r="B20" s="27"/>
      <c r="C20" s="17"/>
      <c r="D20" s="17"/>
      <c r="E20" s="17"/>
      <c r="F20" s="17"/>
    </row>
    <row r="21" ht="18.8" customHeight="1" spans="1:6">
      <c r="A21" s="9" t="s">
        <v>37</v>
      </c>
      <c r="B21" s="27"/>
      <c r="C21" s="17"/>
      <c r="D21" s="17"/>
      <c r="E21" s="17"/>
      <c r="F21" s="17"/>
    </row>
    <row r="22" ht="18.8" customHeight="1" spans="1:6">
      <c r="A22" s="9" t="s">
        <v>37</v>
      </c>
      <c r="B22" s="27"/>
      <c r="C22" s="17"/>
      <c r="D22" s="17"/>
      <c r="E22" s="17"/>
      <c r="F22" s="17"/>
    </row>
    <row r="23" ht="18.8" customHeight="1" spans="1:6">
      <c r="A23" s="9" t="s">
        <v>37</v>
      </c>
      <c r="B23" s="27"/>
      <c r="C23" s="17"/>
      <c r="D23" s="17"/>
      <c r="E23" s="17"/>
      <c r="F23" s="17"/>
    </row>
    <row r="24" ht="18.8" customHeight="1" spans="1:6">
      <c r="A24" s="9" t="s">
        <v>37</v>
      </c>
      <c r="B24" s="27"/>
      <c r="C24" s="17"/>
      <c r="D24" s="17"/>
      <c r="E24" s="17"/>
      <c r="F24" s="17"/>
    </row>
    <row r="25" ht="18.8" customHeight="1" spans="1:6">
      <c r="A25" s="9" t="s">
        <v>37</v>
      </c>
      <c r="B25" s="27"/>
      <c r="C25" s="17"/>
      <c r="D25" s="17"/>
      <c r="E25" s="17"/>
      <c r="F25" s="17"/>
    </row>
    <row r="26" ht="18.8" customHeight="1" spans="1:6">
      <c r="A26" s="9" t="s">
        <v>37</v>
      </c>
      <c r="B26" s="27"/>
      <c r="C26" s="17"/>
      <c r="D26" s="17"/>
      <c r="E26" s="17"/>
      <c r="F26" s="17"/>
    </row>
    <row r="27" ht="18.8" customHeight="1" spans="1:6">
      <c r="A27" s="9" t="s">
        <v>37</v>
      </c>
      <c r="B27" s="27"/>
      <c r="C27" s="17"/>
      <c r="D27" s="17"/>
      <c r="E27" s="17"/>
      <c r="F27" s="17"/>
    </row>
    <row r="28" ht="18.8" customHeight="1" spans="1:6">
      <c r="A28" s="9" t="s">
        <v>37</v>
      </c>
      <c r="B28" s="27"/>
      <c r="C28" s="17"/>
      <c r="D28" s="17"/>
      <c r="E28" s="17"/>
      <c r="F28" s="17"/>
    </row>
    <row r="29" ht="18.8" customHeight="1" spans="1:6">
      <c r="A29" s="9" t="s">
        <v>37</v>
      </c>
      <c r="B29" s="27"/>
      <c r="C29" s="17"/>
      <c r="D29" s="17"/>
      <c r="E29" s="17"/>
      <c r="F29" s="17"/>
    </row>
    <row r="30" ht="18.8" customHeight="1" spans="1:6">
      <c r="A30" s="9" t="s">
        <v>37</v>
      </c>
      <c r="B30" s="27"/>
      <c r="C30" s="17"/>
      <c r="D30" s="17"/>
      <c r="E30" s="17"/>
      <c r="F30" s="17"/>
    </row>
    <row r="31" ht="18.8" customHeight="1" spans="1:6">
      <c r="A31" s="9" t="s">
        <v>37</v>
      </c>
      <c r="B31" s="27"/>
      <c r="C31" s="17"/>
      <c r="D31" s="17"/>
      <c r="E31" s="17"/>
      <c r="F31" s="17"/>
    </row>
    <row r="32" ht="18.8" customHeight="1" spans="1:6">
      <c r="A32" s="9" t="s">
        <v>37</v>
      </c>
      <c r="B32" s="27"/>
      <c r="C32" s="17"/>
      <c r="D32" s="17"/>
      <c r="E32" s="17"/>
      <c r="F32" s="17"/>
    </row>
    <row r="33" ht="18.8" customHeight="1" spans="1:6">
      <c r="A33" s="9" t="s">
        <v>37</v>
      </c>
      <c r="B33" s="27"/>
      <c r="C33" s="17"/>
      <c r="D33" s="17"/>
      <c r="E33" s="17"/>
      <c r="F33" s="17"/>
    </row>
    <row r="34" ht="18.8" customHeight="1" spans="1:6">
      <c r="A34" s="9" t="s">
        <v>37</v>
      </c>
      <c r="B34" s="27"/>
      <c r="C34" s="17"/>
      <c r="D34" s="17"/>
      <c r="E34" s="17"/>
      <c r="F34" s="17"/>
    </row>
    <row r="35" ht="18.8" customHeight="1" spans="1:6">
      <c r="A35" s="9" t="s">
        <v>37</v>
      </c>
      <c r="B35" s="27"/>
      <c r="C35" s="17"/>
      <c r="D35" s="17"/>
      <c r="E35" s="17"/>
      <c r="F35" s="17"/>
    </row>
    <row r="36" ht="18.8" customHeight="1" spans="1:6">
      <c r="A36" s="9" t="s">
        <v>37</v>
      </c>
      <c r="B36" s="27"/>
      <c r="C36" s="17"/>
      <c r="D36" s="17"/>
      <c r="E36" s="17"/>
      <c r="F36" s="17"/>
    </row>
    <row r="37" ht="19.85" customHeight="1" spans="1:6">
      <c r="A37" s="9" t="s">
        <v>37</v>
      </c>
      <c r="B37" s="9" t="s">
        <v>49</v>
      </c>
      <c r="C37" s="17">
        <f>SUM(C6:C7)</f>
        <v>28018.57</v>
      </c>
      <c r="D37" s="17"/>
      <c r="E37" s="17">
        <f>SUM(E6)</f>
        <v>28018.57</v>
      </c>
      <c r="F37" s="17">
        <f>SUM(F6:F36)</f>
        <v>0</v>
      </c>
    </row>
    <row r="38" ht="19.85" customHeight="1" spans="1:6">
      <c r="A38" s="3" t="s">
        <v>50</v>
      </c>
      <c r="B38" s="38"/>
      <c r="C38" s="38"/>
      <c r="D38" s="38"/>
      <c r="E38" s="38"/>
      <c r="F38" s="38"/>
    </row>
  </sheetData>
  <mergeCells count="8">
    <mergeCell ref="A1:F1"/>
    <mergeCell ref="A3:D3"/>
    <mergeCell ref="E3:F3"/>
    <mergeCell ref="D4:F4"/>
    <mergeCell ref="A38:F38"/>
    <mergeCell ref="A4:A5"/>
    <mergeCell ref="B4:B5"/>
    <mergeCell ref="C4:C5"/>
  </mergeCells>
  <pageMargins left="0.59" right="0.42" top="0.42" bottom="0.42" header="0.26" footer="0.2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showGridLines="0" showRuler="0" topLeftCell="A11" workbookViewId="0">
      <selection activeCell="G30" sqref="G30"/>
    </sheetView>
  </sheetViews>
  <sheetFormatPr defaultColWidth="9" defaultRowHeight="12.75" outlineLevelCol="7"/>
  <cols>
    <col min="1" max="1" width="5.28571428571429" customWidth="1"/>
    <col min="2" max="2" width="18.1428571428571" customWidth="1"/>
    <col min="3" max="3" width="16.7142857142857" customWidth="1"/>
    <col min="4" max="4" width="6.14285714285714" customWidth="1"/>
    <col min="5" max="5" width="8" customWidth="1"/>
    <col min="6" max="7" width="9" customWidth="1"/>
    <col min="8" max="8" width="16.1428571428571" customWidth="1"/>
  </cols>
  <sheetData>
    <row r="1" ht="48.75" customHeight="1" spans="1:8">
      <c r="A1" s="1" t="s">
        <v>51</v>
      </c>
      <c r="B1" s="38"/>
      <c r="C1" s="38"/>
      <c r="D1" s="38"/>
      <c r="E1" s="38"/>
      <c r="F1" s="38"/>
      <c r="G1" s="38"/>
      <c r="H1" s="38"/>
    </row>
    <row r="2" ht="19.85" customHeight="1" spans="1:8">
      <c r="A2" s="3" t="s">
        <v>25</v>
      </c>
      <c r="B2" s="38"/>
      <c r="C2" s="38"/>
      <c r="D2" s="3" t="s">
        <v>52</v>
      </c>
      <c r="E2" s="38"/>
      <c r="F2" s="4"/>
      <c r="G2" s="22" t="s">
        <v>53</v>
      </c>
      <c r="H2" s="8"/>
    </row>
    <row r="3" ht="28.1" customHeight="1" spans="1:8">
      <c r="A3" s="23" t="s">
        <v>1</v>
      </c>
      <c r="B3" s="23" t="s">
        <v>54</v>
      </c>
      <c r="C3" s="23" t="s">
        <v>2</v>
      </c>
      <c r="D3" s="24" t="s">
        <v>55</v>
      </c>
      <c r="E3" s="23" t="s">
        <v>56</v>
      </c>
      <c r="F3" s="10" t="s">
        <v>28</v>
      </c>
      <c r="G3" s="11"/>
      <c r="H3" s="23" t="s">
        <v>57</v>
      </c>
    </row>
    <row r="4" ht="19.85" customHeight="1" spans="1:8">
      <c r="A4" s="43"/>
      <c r="B4" s="43"/>
      <c r="C4" s="43"/>
      <c r="D4" s="43"/>
      <c r="E4" s="43"/>
      <c r="F4" s="9" t="s">
        <v>58</v>
      </c>
      <c r="G4" s="9" t="s">
        <v>59</v>
      </c>
      <c r="H4" s="43"/>
    </row>
    <row r="5" ht="19.95" customHeight="1" spans="1:8">
      <c r="A5" s="12" t="s">
        <v>33</v>
      </c>
      <c r="B5" s="27" t="s">
        <v>60</v>
      </c>
      <c r="C5" s="27" t="s">
        <v>37</v>
      </c>
      <c r="D5" s="12" t="s">
        <v>61</v>
      </c>
      <c r="E5" s="17"/>
      <c r="F5" s="17"/>
      <c r="G5" s="17"/>
      <c r="H5" s="27" t="s">
        <v>37</v>
      </c>
    </row>
    <row r="6" ht="19.95" customHeight="1" spans="1:8">
      <c r="A6" s="12" t="s">
        <v>62</v>
      </c>
      <c r="B6" s="27" t="s">
        <v>63</v>
      </c>
      <c r="C6" s="27" t="s">
        <v>37</v>
      </c>
      <c r="D6" s="12" t="s">
        <v>61</v>
      </c>
      <c r="E6" s="17"/>
      <c r="F6" s="17"/>
      <c r="G6" s="17"/>
      <c r="H6" s="27" t="s">
        <v>37</v>
      </c>
    </row>
    <row r="7" ht="19.95" customHeight="1" spans="1:8">
      <c r="A7" s="12" t="s">
        <v>64</v>
      </c>
      <c r="B7" s="27" t="s">
        <v>65</v>
      </c>
      <c r="C7" s="27" t="s">
        <v>37</v>
      </c>
      <c r="D7" s="12" t="s">
        <v>61</v>
      </c>
      <c r="E7" s="17"/>
      <c r="F7" s="17"/>
      <c r="G7" s="17"/>
      <c r="H7" s="27" t="s">
        <v>37</v>
      </c>
    </row>
    <row r="8" ht="19.95" customHeight="1" spans="1:8">
      <c r="A8" s="12" t="s">
        <v>66</v>
      </c>
      <c r="B8" s="27" t="s">
        <v>67</v>
      </c>
      <c r="C8" s="27" t="s">
        <v>37</v>
      </c>
      <c r="D8" s="12" t="s">
        <v>61</v>
      </c>
      <c r="E8" s="17"/>
      <c r="F8" s="17"/>
      <c r="G8" s="17"/>
      <c r="H8" s="27" t="s">
        <v>37</v>
      </c>
    </row>
    <row r="9" ht="28.2" customHeight="1" spans="1:8">
      <c r="A9" s="12" t="s">
        <v>68</v>
      </c>
      <c r="B9" s="27" t="s">
        <v>69</v>
      </c>
      <c r="C9" s="27" t="s">
        <v>37</v>
      </c>
      <c r="D9" s="12" t="s">
        <v>61</v>
      </c>
      <c r="E9" s="17"/>
      <c r="F9" s="17"/>
      <c r="G9" s="17"/>
      <c r="H9" s="27" t="s">
        <v>37</v>
      </c>
    </row>
    <row r="10" ht="19.95" customHeight="1" spans="1:8">
      <c r="A10" s="12" t="s">
        <v>70</v>
      </c>
      <c r="B10" s="27" t="s">
        <v>71</v>
      </c>
      <c r="C10" s="27" t="s">
        <v>37</v>
      </c>
      <c r="D10" s="12" t="s">
        <v>61</v>
      </c>
      <c r="E10" s="17"/>
      <c r="F10" s="17"/>
      <c r="G10" s="17"/>
      <c r="H10" s="27" t="s">
        <v>37</v>
      </c>
    </row>
    <row r="11" ht="19.95" customHeight="1" spans="1:8">
      <c r="A11" s="12" t="s">
        <v>72</v>
      </c>
      <c r="B11" s="27" t="s">
        <v>73</v>
      </c>
      <c r="C11" s="27" t="s">
        <v>37</v>
      </c>
      <c r="D11" s="12" t="s">
        <v>61</v>
      </c>
      <c r="E11" s="17"/>
      <c r="F11" s="17"/>
      <c r="G11" s="17"/>
      <c r="H11" s="27" t="s">
        <v>37</v>
      </c>
    </row>
    <row r="12" ht="39.1" customHeight="1" spans="1:8">
      <c r="A12" s="12" t="s">
        <v>74</v>
      </c>
      <c r="B12" s="27" t="s">
        <v>75</v>
      </c>
      <c r="C12" s="27" t="s">
        <v>37</v>
      </c>
      <c r="D12" s="12" t="s">
        <v>61</v>
      </c>
      <c r="E12" s="17"/>
      <c r="F12" s="17"/>
      <c r="G12" s="17"/>
      <c r="H12" s="27" t="s">
        <v>37</v>
      </c>
    </row>
    <row r="13" ht="28.2" customHeight="1" spans="1:8">
      <c r="A13" s="12" t="s">
        <v>76</v>
      </c>
      <c r="B13" s="27" t="s">
        <v>77</v>
      </c>
      <c r="C13" s="27" t="s">
        <v>37</v>
      </c>
      <c r="D13" s="12" t="s">
        <v>61</v>
      </c>
      <c r="E13" s="17"/>
      <c r="F13" s="17"/>
      <c r="G13" s="17"/>
      <c r="H13" s="27" t="s">
        <v>37</v>
      </c>
    </row>
    <row r="14" ht="19.95" customHeight="1" spans="1:8">
      <c r="A14" s="12" t="s">
        <v>78</v>
      </c>
      <c r="B14" s="27" t="s">
        <v>79</v>
      </c>
      <c r="C14" s="27" t="s">
        <v>37</v>
      </c>
      <c r="D14" s="12" t="s">
        <v>61</v>
      </c>
      <c r="E14" s="17"/>
      <c r="F14" s="17"/>
      <c r="G14" s="17"/>
      <c r="H14" s="27" t="s">
        <v>37</v>
      </c>
    </row>
    <row r="15" ht="19.95" customHeight="1" spans="1:8">
      <c r="A15" s="12" t="s">
        <v>80</v>
      </c>
      <c r="B15" s="27" t="s">
        <v>81</v>
      </c>
      <c r="C15" s="27" t="s">
        <v>37</v>
      </c>
      <c r="D15" s="12" t="s">
        <v>61</v>
      </c>
      <c r="E15" s="17"/>
      <c r="F15" s="17"/>
      <c r="G15" s="17"/>
      <c r="H15" s="27" t="s">
        <v>37</v>
      </c>
    </row>
    <row r="16" ht="19.95" customHeight="1" spans="1:8">
      <c r="A16" s="12" t="s">
        <v>82</v>
      </c>
      <c r="B16" s="27" t="s">
        <v>83</v>
      </c>
      <c r="C16" s="27" t="s">
        <v>37</v>
      </c>
      <c r="D16" s="12" t="s">
        <v>61</v>
      </c>
      <c r="E16" s="17"/>
      <c r="F16" s="17"/>
      <c r="G16" s="17"/>
      <c r="H16" s="27" t="s">
        <v>37</v>
      </c>
    </row>
    <row r="17" ht="19.95" customHeight="1" spans="1:8">
      <c r="A17" s="12" t="s">
        <v>84</v>
      </c>
      <c r="B17" s="27" t="s">
        <v>85</v>
      </c>
      <c r="C17" s="27" t="s">
        <v>37</v>
      </c>
      <c r="D17" s="12" t="s">
        <v>61</v>
      </c>
      <c r="E17" s="17"/>
      <c r="F17" s="17"/>
      <c r="G17" s="17"/>
      <c r="H17" s="27" t="s">
        <v>37</v>
      </c>
    </row>
    <row r="18" ht="19.95" customHeight="1" spans="1:8">
      <c r="A18" s="12" t="s">
        <v>86</v>
      </c>
      <c r="B18" s="27" t="s">
        <v>87</v>
      </c>
      <c r="C18" s="27" t="s">
        <v>37</v>
      </c>
      <c r="D18" s="12" t="s">
        <v>61</v>
      </c>
      <c r="E18" s="17"/>
      <c r="F18" s="17"/>
      <c r="G18" s="17"/>
      <c r="H18" s="27" t="s">
        <v>37</v>
      </c>
    </row>
    <row r="19" ht="19.95" customHeight="1" spans="1:8">
      <c r="A19" s="12" t="s">
        <v>88</v>
      </c>
      <c r="B19" s="27" t="s">
        <v>89</v>
      </c>
      <c r="C19" s="27" t="s">
        <v>37</v>
      </c>
      <c r="D19" s="12" t="s">
        <v>61</v>
      </c>
      <c r="E19" s="17"/>
      <c r="F19" s="17"/>
      <c r="G19" s="17"/>
      <c r="H19" s="27" t="s">
        <v>37</v>
      </c>
    </row>
    <row r="20" ht="19.95" customHeight="1" spans="1:8">
      <c r="A20" s="12" t="s">
        <v>90</v>
      </c>
      <c r="B20" s="27" t="s">
        <v>91</v>
      </c>
      <c r="C20" s="27" t="s">
        <v>37</v>
      </c>
      <c r="D20" s="12" t="s">
        <v>61</v>
      </c>
      <c r="E20" s="17"/>
      <c r="F20" s="17"/>
      <c r="G20" s="17"/>
      <c r="H20" s="27" t="s">
        <v>37</v>
      </c>
    </row>
    <row r="21" ht="19.95" customHeight="1" spans="1:8">
      <c r="A21" s="12" t="s">
        <v>92</v>
      </c>
      <c r="B21" s="27" t="s">
        <v>93</v>
      </c>
      <c r="C21" s="27" t="s">
        <v>37</v>
      </c>
      <c r="D21" s="12" t="s">
        <v>61</v>
      </c>
      <c r="E21" s="17"/>
      <c r="F21" s="17"/>
      <c r="G21" s="17"/>
      <c r="H21" s="27" t="s">
        <v>37</v>
      </c>
    </row>
    <row r="22" ht="19.95" customHeight="1" spans="1:8">
      <c r="A22" s="12" t="s">
        <v>94</v>
      </c>
      <c r="B22" s="27" t="s">
        <v>95</v>
      </c>
      <c r="C22" s="27" t="s">
        <v>37</v>
      </c>
      <c r="D22" s="12" t="s">
        <v>61</v>
      </c>
      <c r="E22" s="17"/>
      <c r="F22" s="17"/>
      <c r="G22" s="17"/>
      <c r="H22" s="27" t="s">
        <v>37</v>
      </c>
    </row>
    <row r="23" ht="149" customHeight="1" spans="1:8">
      <c r="A23" s="12" t="s">
        <v>96</v>
      </c>
      <c r="B23" s="27" t="s">
        <v>97</v>
      </c>
      <c r="C23" s="27" t="s">
        <v>37</v>
      </c>
      <c r="D23" s="12" t="s">
        <v>61</v>
      </c>
      <c r="E23" s="17"/>
      <c r="F23" s="17"/>
      <c r="G23" s="17"/>
      <c r="H23" s="27" t="s">
        <v>98</v>
      </c>
    </row>
    <row r="24" ht="19.95" customHeight="1" spans="1:8">
      <c r="A24" s="12" t="s">
        <v>99</v>
      </c>
      <c r="B24" s="27" t="s">
        <v>100</v>
      </c>
      <c r="C24" s="27" t="s">
        <v>37</v>
      </c>
      <c r="D24" s="12" t="s">
        <v>61</v>
      </c>
      <c r="E24" s="17"/>
      <c r="F24" s="17"/>
      <c r="G24" s="17"/>
      <c r="H24" s="27" t="s">
        <v>101</v>
      </c>
    </row>
    <row r="25" ht="19.95" customHeight="1" spans="1:8">
      <c r="A25" s="12" t="s">
        <v>102</v>
      </c>
      <c r="B25" s="27" t="s">
        <v>103</v>
      </c>
      <c r="C25" s="27" t="s">
        <v>37</v>
      </c>
      <c r="D25" s="12" t="s">
        <v>61</v>
      </c>
      <c r="E25" s="17"/>
      <c r="F25" s="17"/>
      <c r="G25" s="17"/>
      <c r="H25" s="27" t="s">
        <v>37</v>
      </c>
    </row>
    <row r="26" ht="18.8" customHeight="1" spans="1:8">
      <c r="A26" s="12"/>
      <c r="B26" s="27"/>
      <c r="C26" s="27" t="s">
        <v>37</v>
      </c>
      <c r="D26" s="12"/>
      <c r="E26" s="17"/>
      <c r="F26" s="17"/>
      <c r="G26" s="17"/>
      <c r="H26" s="27" t="s">
        <v>37</v>
      </c>
    </row>
    <row r="27" ht="18.8" customHeight="1" spans="1:8">
      <c r="A27" s="12"/>
      <c r="B27" s="27"/>
      <c r="C27" s="27" t="s">
        <v>37</v>
      </c>
      <c r="D27" s="12"/>
      <c r="E27" s="17"/>
      <c r="F27" s="17"/>
      <c r="G27" s="17"/>
      <c r="H27" s="27" t="s">
        <v>37</v>
      </c>
    </row>
    <row r="28" ht="18.8" customHeight="1" spans="1:8">
      <c r="A28" s="12"/>
      <c r="B28" s="27"/>
      <c r="C28" s="27" t="s">
        <v>37</v>
      </c>
      <c r="D28" s="12"/>
      <c r="E28" s="17"/>
      <c r="F28" s="17"/>
      <c r="G28" s="17"/>
      <c r="H28" s="27" t="s">
        <v>37</v>
      </c>
    </row>
    <row r="29" ht="19.85" customHeight="1" spans="1:8">
      <c r="A29" s="10" t="s">
        <v>38</v>
      </c>
      <c r="B29" s="18"/>
      <c r="C29" s="19"/>
      <c r="D29" s="19"/>
      <c r="E29" s="53"/>
      <c r="F29" s="54"/>
      <c r="G29" s="17">
        <f>SUM(G23:G25)</f>
        <v>0</v>
      </c>
      <c r="H29" s="46" t="s">
        <v>37</v>
      </c>
    </row>
  </sheetData>
  <mergeCells count="12">
    <mergeCell ref="A1:H1"/>
    <mergeCell ref="A2:C2"/>
    <mergeCell ref="D2:F2"/>
    <mergeCell ref="G2:H2"/>
    <mergeCell ref="F3:G3"/>
    <mergeCell ref="A29:F29"/>
    <mergeCell ref="A3:A4"/>
    <mergeCell ref="B3:B4"/>
    <mergeCell ref="C3:C4"/>
    <mergeCell ref="D3:D4"/>
    <mergeCell ref="E3:E4"/>
    <mergeCell ref="H3:H4"/>
  </mergeCells>
  <pageMargins left="0.59" right="0.42" top="0.42" bottom="0.42" header="0.26" footer="0.26"/>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showGridLines="0" showRuler="0" topLeftCell="A12" workbookViewId="0">
      <selection activeCell="F34" sqref="F34"/>
    </sheetView>
  </sheetViews>
  <sheetFormatPr defaultColWidth="9" defaultRowHeight="12.75" outlineLevelCol="6"/>
  <cols>
    <col min="1" max="1" width="8.71428571428571" customWidth="1"/>
    <col min="2" max="2" width="22.5714285714286" customWidth="1"/>
    <col min="3" max="3" width="8.57142857142857" customWidth="1"/>
    <col min="4" max="4" width="9.28571428571429" customWidth="1"/>
    <col min="5" max="5" width="11.1428571428571" customWidth="1"/>
    <col min="6" max="6" width="13.1428571428571" customWidth="1"/>
    <col min="7" max="7" width="16.5714285714286" customWidth="1"/>
  </cols>
  <sheetData>
    <row r="1" ht="48.7" customHeight="1" spans="1:7">
      <c r="A1" s="1" t="s">
        <v>104</v>
      </c>
      <c r="B1" s="2"/>
      <c r="C1" s="2"/>
      <c r="D1" s="2"/>
      <c r="E1" s="2"/>
      <c r="F1" s="2"/>
      <c r="G1" s="2"/>
    </row>
    <row r="2" ht="28.1" customHeight="1" spans="1:7">
      <c r="A2" s="6" t="s">
        <v>25</v>
      </c>
      <c r="B2" s="4"/>
      <c r="C2" s="5"/>
      <c r="D2" s="6" t="s">
        <v>105</v>
      </c>
      <c r="E2" s="5"/>
      <c r="F2" s="51" t="s">
        <v>26</v>
      </c>
      <c r="G2" s="22"/>
    </row>
    <row r="3" ht="38.95" customHeight="1" spans="1:7">
      <c r="A3" s="9" t="s">
        <v>1</v>
      </c>
      <c r="B3" s="10" t="s">
        <v>106</v>
      </c>
      <c r="C3" s="18"/>
      <c r="D3" s="18"/>
      <c r="E3" s="11"/>
      <c r="F3" s="9" t="s">
        <v>28</v>
      </c>
      <c r="G3" s="12" t="s">
        <v>107</v>
      </c>
    </row>
    <row r="4" ht="20.4" customHeight="1" spans="1:7">
      <c r="A4" s="9" t="s">
        <v>33</v>
      </c>
      <c r="B4" s="13" t="s">
        <v>108</v>
      </c>
      <c r="C4" s="18"/>
      <c r="D4" s="19"/>
      <c r="E4" s="14"/>
      <c r="F4" s="17">
        <f>'表 08A 分部分项工程量清单与计价表'!H79</f>
        <v>0</v>
      </c>
      <c r="G4" s="17"/>
    </row>
    <row r="5" ht="20.4" customHeight="1" spans="1:7">
      <c r="A5" s="9" t="s">
        <v>109</v>
      </c>
      <c r="B5" s="13" t="s">
        <v>110</v>
      </c>
      <c r="C5" s="18"/>
      <c r="D5" s="19"/>
      <c r="E5" s="14"/>
      <c r="F5" s="17">
        <f>SUM('表 08A 分部分项工程量清单与计价表'!H7:H13)</f>
        <v>0</v>
      </c>
      <c r="G5" s="17"/>
    </row>
    <row r="6" ht="20.4" customHeight="1" spans="1:7">
      <c r="A6" s="9" t="s">
        <v>111</v>
      </c>
      <c r="B6" s="13" t="s">
        <v>112</v>
      </c>
      <c r="C6" s="18"/>
      <c r="D6" s="19"/>
      <c r="E6" s="14"/>
      <c r="F6" s="17">
        <f>SUM('表 08A 分部分项工程量清单与计价表'!H15:H16)</f>
        <v>0</v>
      </c>
      <c r="G6" s="17"/>
    </row>
    <row r="7" ht="20.4" customHeight="1" spans="1:7">
      <c r="A7" s="9" t="s">
        <v>113</v>
      </c>
      <c r="B7" s="13" t="s">
        <v>114</v>
      </c>
      <c r="C7" s="18"/>
      <c r="D7" s="19"/>
      <c r="E7" s="14"/>
      <c r="F7" s="17">
        <f>SUM('表 08A 分部分项工程量清单与计价表'!H18:H31)</f>
        <v>0</v>
      </c>
      <c r="G7" s="17"/>
    </row>
    <row r="8" ht="20.4" customHeight="1" spans="1:7">
      <c r="A8" s="9" t="s">
        <v>115</v>
      </c>
      <c r="B8" s="13" t="s">
        <v>116</v>
      </c>
      <c r="C8" s="18"/>
      <c r="D8" s="19"/>
      <c r="E8" s="14"/>
      <c r="F8" s="17">
        <f>SUM('表 08A 分部分项工程量清单与计价表'!H34:H78)</f>
        <v>0</v>
      </c>
      <c r="G8" s="17"/>
    </row>
    <row r="9" ht="20.4" customHeight="1" spans="1:7">
      <c r="A9" s="9" t="s">
        <v>62</v>
      </c>
      <c r="B9" s="13" t="s">
        <v>117</v>
      </c>
      <c r="C9" s="18"/>
      <c r="D9" s="19"/>
      <c r="E9" s="14"/>
      <c r="F9" s="17">
        <f>F11+F13</f>
        <v>28018.57</v>
      </c>
      <c r="G9" s="17"/>
    </row>
    <row r="10" ht="20.4" customHeight="1" spans="1:7">
      <c r="A10" s="9" t="s">
        <v>64</v>
      </c>
      <c r="B10" s="13" t="s">
        <v>118</v>
      </c>
      <c r="C10" s="18"/>
      <c r="D10" s="19"/>
      <c r="E10" s="14"/>
      <c r="F10" s="17"/>
      <c r="G10" s="17"/>
    </row>
    <row r="11" ht="20.4" customHeight="1" spans="1:7">
      <c r="A11" s="9" t="s">
        <v>66</v>
      </c>
      <c r="B11" s="13" t="s">
        <v>119</v>
      </c>
      <c r="C11" s="18"/>
      <c r="D11" s="19"/>
      <c r="E11" s="14"/>
      <c r="F11" s="17">
        <f>'表 10 措施项目清单与计价汇总表'!E4</f>
        <v>28018.57</v>
      </c>
      <c r="G11" s="17"/>
    </row>
    <row r="12" ht="20.4" customHeight="1" spans="1:7">
      <c r="A12" s="9" t="s">
        <v>68</v>
      </c>
      <c r="B12" s="13" t="s">
        <v>120</v>
      </c>
      <c r="C12" s="18"/>
      <c r="D12" s="19"/>
      <c r="E12" s="14"/>
      <c r="F12" s="17"/>
      <c r="G12" s="17"/>
    </row>
    <row r="13" ht="20.4" customHeight="1" spans="1:7">
      <c r="A13" s="9" t="s">
        <v>70</v>
      </c>
      <c r="B13" s="13" t="s">
        <v>121</v>
      </c>
      <c r="C13" s="18"/>
      <c r="D13" s="19"/>
      <c r="E13" s="14"/>
      <c r="F13" s="17">
        <f>'表 10 措施项目清单与计价汇总表'!E14+'表 10 措施项目清单与计价汇总表'!E17+'表 10 措施项目清单与计价汇总表'!E18+'表 10 措施项目清单与计价汇总表'!E20</f>
        <v>0</v>
      </c>
      <c r="G13" s="17"/>
    </row>
    <row r="14" ht="20.4" customHeight="1" spans="1:7">
      <c r="A14" s="9" t="s">
        <v>86</v>
      </c>
      <c r="B14" s="13" t="s">
        <v>122</v>
      </c>
      <c r="C14" s="18"/>
      <c r="D14" s="19"/>
      <c r="E14" s="14"/>
      <c r="F14" s="17"/>
      <c r="G14" s="17"/>
    </row>
    <row r="15" ht="20.4" customHeight="1" spans="1:7">
      <c r="A15" s="9" t="s">
        <v>123</v>
      </c>
      <c r="B15" s="13" t="s">
        <v>124</v>
      </c>
      <c r="C15" s="18"/>
      <c r="D15" s="19"/>
      <c r="E15" s="14"/>
      <c r="F15" s="17"/>
      <c r="G15" s="17"/>
    </row>
    <row r="16" ht="20.4" customHeight="1" spans="1:7">
      <c r="A16" s="9" t="s">
        <v>125</v>
      </c>
      <c r="B16" s="13" t="s">
        <v>126</v>
      </c>
      <c r="C16" s="18"/>
      <c r="D16" s="19"/>
      <c r="E16" s="14"/>
      <c r="F16" s="17"/>
      <c r="G16" s="17"/>
    </row>
    <row r="17" ht="20.4" customHeight="1" spans="1:7">
      <c r="A17" s="9" t="s">
        <v>127</v>
      </c>
      <c r="B17" s="13" t="s">
        <v>128</v>
      </c>
      <c r="C17" s="18"/>
      <c r="D17" s="19"/>
      <c r="E17" s="14"/>
      <c r="F17" s="17"/>
      <c r="G17" s="17"/>
    </row>
    <row r="18" ht="20.4" customHeight="1" spans="1:7">
      <c r="A18" s="9" t="s">
        <v>88</v>
      </c>
      <c r="B18" s="13" t="s">
        <v>32</v>
      </c>
      <c r="C18" s="18"/>
      <c r="D18" s="19"/>
      <c r="E18" s="14"/>
      <c r="F18" s="17">
        <f>'表 14 规费、应纳税费项目清单与计价表'!G4</f>
        <v>0</v>
      </c>
      <c r="G18" s="17"/>
    </row>
    <row r="19" ht="20.4" customHeight="1" spans="1:7">
      <c r="A19" s="9" t="s">
        <v>90</v>
      </c>
      <c r="B19" s="13" t="s">
        <v>129</v>
      </c>
      <c r="C19" s="18"/>
      <c r="D19" s="19"/>
      <c r="E19" s="14"/>
      <c r="F19" s="17">
        <f>F4+F9+F14+F18</f>
        <v>28018.57</v>
      </c>
      <c r="G19" s="17"/>
    </row>
    <row r="20" ht="20.4" customHeight="1" spans="1:7">
      <c r="A20" s="9" t="s">
        <v>92</v>
      </c>
      <c r="B20" s="13" t="s">
        <v>130</v>
      </c>
      <c r="C20" s="18"/>
      <c r="D20" s="19"/>
      <c r="E20" s="14"/>
      <c r="F20" s="17">
        <f>'表 14 规费、应纳税费项目清单与计价表'!G5</f>
        <v>0</v>
      </c>
      <c r="G20" s="17"/>
    </row>
    <row r="21" ht="20.4" customHeight="1" spans="1:7">
      <c r="A21" s="9" t="s">
        <v>131</v>
      </c>
      <c r="B21" s="13" t="s">
        <v>132</v>
      </c>
      <c r="C21" s="18"/>
      <c r="D21" s="19"/>
      <c r="E21" s="14"/>
      <c r="F21" s="17">
        <f>'表 14 规费、应纳税费项目清单与计价表'!G6</f>
        <v>0</v>
      </c>
      <c r="G21" s="17"/>
    </row>
    <row r="22" ht="20.4" customHeight="1" spans="1:7">
      <c r="A22" s="9" t="s">
        <v>133</v>
      </c>
      <c r="B22" s="13" t="s">
        <v>134</v>
      </c>
      <c r="C22" s="18"/>
      <c r="D22" s="19"/>
      <c r="E22" s="14"/>
      <c r="F22" s="17">
        <f>'表 14 规费、应纳税费项目清单与计价表'!G7</f>
        <v>0</v>
      </c>
      <c r="G22" s="17"/>
    </row>
    <row r="23" ht="19.2" customHeight="1" spans="1:7">
      <c r="A23" s="9"/>
      <c r="B23" s="13"/>
      <c r="C23" s="18"/>
      <c r="D23" s="19"/>
      <c r="E23" s="14"/>
      <c r="F23" s="17"/>
      <c r="G23" s="17"/>
    </row>
    <row r="24" ht="19.2" customHeight="1" spans="1:7">
      <c r="A24" s="9"/>
      <c r="B24" s="13"/>
      <c r="C24" s="18"/>
      <c r="D24" s="19"/>
      <c r="E24" s="14"/>
      <c r="F24" s="17"/>
      <c r="G24" s="17"/>
    </row>
    <row r="25" ht="19.2" customHeight="1" spans="1:7">
      <c r="A25" s="9"/>
      <c r="B25" s="13"/>
      <c r="C25" s="18"/>
      <c r="D25" s="19"/>
      <c r="E25" s="14"/>
      <c r="F25" s="17"/>
      <c r="G25" s="17"/>
    </row>
    <row r="26" ht="19.2" customHeight="1" spans="1:7">
      <c r="A26" s="9"/>
      <c r="B26" s="13"/>
      <c r="C26" s="18"/>
      <c r="D26" s="19"/>
      <c r="E26" s="14"/>
      <c r="F26" s="17"/>
      <c r="G26" s="17"/>
    </row>
    <row r="27" ht="19.2" customHeight="1" spans="1:7">
      <c r="A27" s="9"/>
      <c r="B27" s="13"/>
      <c r="C27" s="18"/>
      <c r="D27" s="19"/>
      <c r="E27" s="14"/>
      <c r="F27" s="17"/>
      <c r="G27" s="17"/>
    </row>
    <row r="28" ht="19.2" customHeight="1" spans="1:7">
      <c r="A28" s="9"/>
      <c r="B28" s="13"/>
      <c r="C28" s="18"/>
      <c r="D28" s="19"/>
      <c r="E28" s="14"/>
      <c r="F28" s="17"/>
      <c r="G28" s="17"/>
    </row>
    <row r="29" ht="19.2" customHeight="1" spans="1:7">
      <c r="A29" s="9"/>
      <c r="B29" s="13"/>
      <c r="C29" s="18"/>
      <c r="D29" s="19"/>
      <c r="E29" s="14"/>
      <c r="F29" s="17"/>
      <c r="G29" s="17"/>
    </row>
    <row r="30" ht="19.2" customHeight="1" spans="1:7">
      <c r="A30" s="9"/>
      <c r="B30" s="13"/>
      <c r="C30" s="18"/>
      <c r="D30" s="19"/>
      <c r="E30" s="14"/>
      <c r="F30" s="17"/>
      <c r="G30" s="17"/>
    </row>
    <row r="31" ht="19.2" customHeight="1" spans="1:7">
      <c r="A31" s="9"/>
      <c r="B31" s="13"/>
      <c r="C31" s="18"/>
      <c r="D31" s="19"/>
      <c r="E31" s="14"/>
      <c r="F31" s="17"/>
      <c r="G31" s="17"/>
    </row>
    <row r="32" ht="19.2" customHeight="1" spans="1:7">
      <c r="A32" s="9"/>
      <c r="B32" s="13"/>
      <c r="C32" s="18"/>
      <c r="D32" s="19"/>
      <c r="E32" s="14"/>
      <c r="F32" s="17"/>
      <c r="G32" s="17"/>
    </row>
    <row r="33" ht="19.2" customHeight="1" spans="1:7">
      <c r="A33" s="9"/>
      <c r="B33" s="13"/>
      <c r="C33" s="18"/>
      <c r="D33" s="19"/>
      <c r="E33" s="14"/>
      <c r="F33" s="17"/>
      <c r="G33" s="17"/>
    </row>
    <row r="34" ht="19.85" customHeight="1" spans="1:7">
      <c r="A34" s="10" t="s">
        <v>135</v>
      </c>
      <c r="B34" s="18"/>
      <c r="C34" s="18"/>
      <c r="D34" s="19"/>
      <c r="E34" s="29"/>
      <c r="F34" s="17">
        <f>F19+F20</f>
        <v>28018.57</v>
      </c>
      <c r="G34" s="17"/>
    </row>
    <row r="35" ht="21" customHeight="1" spans="1:7">
      <c r="A35" s="30" t="s">
        <v>136</v>
      </c>
      <c r="B35" s="52"/>
      <c r="C35" s="52"/>
      <c r="D35" s="52"/>
      <c r="E35" s="52"/>
      <c r="F35" s="52"/>
      <c r="G35" s="52"/>
    </row>
  </sheetData>
  <mergeCells count="37">
    <mergeCell ref="A1:G1"/>
    <mergeCell ref="A2:C2"/>
    <mergeCell ref="D2:E2"/>
    <mergeCell ref="F2:G2"/>
    <mergeCell ref="B3:E3"/>
    <mergeCell ref="B4:E4"/>
    <mergeCell ref="B5:E5"/>
    <mergeCell ref="B6:E6"/>
    <mergeCell ref="B7:E7"/>
    <mergeCell ref="B8:E8"/>
    <mergeCell ref="B9:E9"/>
    <mergeCell ref="B10:E10"/>
    <mergeCell ref="B11:E11"/>
    <mergeCell ref="B12:E12"/>
    <mergeCell ref="B13:E13"/>
    <mergeCell ref="B14:E14"/>
    <mergeCell ref="B15:E15"/>
    <mergeCell ref="B16:E16"/>
    <mergeCell ref="B17:E17"/>
    <mergeCell ref="B18:E18"/>
    <mergeCell ref="B19:E19"/>
    <mergeCell ref="B20:E20"/>
    <mergeCell ref="B21:E21"/>
    <mergeCell ref="B22:E22"/>
    <mergeCell ref="B23:E23"/>
    <mergeCell ref="B24:E24"/>
    <mergeCell ref="B25:E25"/>
    <mergeCell ref="B26:E26"/>
    <mergeCell ref="B27:E27"/>
    <mergeCell ref="B28:E28"/>
    <mergeCell ref="B29:E29"/>
    <mergeCell ref="B30:E30"/>
    <mergeCell ref="B31:E31"/>
    <mergeCell ref="B32:E32"/>
    <mergeCell ref="B33:E33"/>
    <mergeCell ref="A34:E34"/>
    <mergeCell ref="A35:G35"/>
  </mergeCells>
  <pageMargins left="0.59" right="0.42" top="0.42" bottom="0.42" header="0.26" footer="0.26"/>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9"/>
  <sheetViews>
    <sheetView showGridLines="0" showRuler="0" topLeftCell="A48" workbookViewId="0">
      <selection activeCell="H8" sqref="H8"/>
    </sheetView>
  </sheetViews>
  <sheetFormatPr defaultColWidth="9" defaultRowHeight="12.75"/>
  <cols>
    <col min="1" max="1" width="4.28571428571429" customWidth="1"/>
    <col min="2" max="2" width="11.8571428571429" customWidth="1"/>
    <col min="3" max="3" width="12.8571428571429" customWidth="1"/>
    <col min="4" max="4" width="21.4285714285714" customWidth="1"/>
    <col min="5" max="5" width="5.71428571428571" customWidth="1"/>
    <col min="6" max="6" width="7.14285714285714" customWidth="1"/>
    <col min="7" max="7" width="8.14285714285714" customWidth="1"/>
    <col min="8" max="8" width="8.14285714285714" style="36" customWidth="1"/>
    <col min="9" max="9" width="8.14285714285714" customWidth="1"/>
  </cols>
  <sheetData>
    <row r="1" ht="50.25" customHeight="1" spans="1:9">
      <c r="A1" s="20" t="s">
        <v>137</v>
      </c>
      <c r="B1" s="2"/>
      <c r="C1" s="2"/>
      <c r="D1" s="2"/>
      <c r="E1" s="2"/>
      <c r="F1" s="2"/>
      <c r="G1" s="2"/>
      <c r="H1" s="37"/>
      <c r="I1" s="2"/>
    </row>
    <row r="2" ht="28.15" customHeight="1" spans="1:9">
      <c r="A2" s="3" t="s">
        <v>25</v>
      </c>
      <c r="B2" s="38"/>
      <c r="C2" s="38"/>
      <c r="D2" s="39" t="s">
        <v>105</v>
      </c>
      <c r="E2" s="40"/>
      <c r="F2" s="38"/>
      <c r="G2" s="22" t="s">
        <v>138</v>
      </c>
      <c r="H2" s="41"/>
      <c r="I2" s="4"/>
    </row>
    <row r="3" ht="28.15" customHeight="1" spans="1:9">
      <c r="A3" s="24" t="s">
        <v>1</v>
      </c>
      <c r="B3" s="24" t="s">
        <v>139</v>
      </c>
      <c r="C3" s="24" t="s">
        <v>54</v>
      </c>
      <c r="D3" s="23" t="s">
        <v>140</v>
      </c>
      <c r="E3" s="24" t="s">
        <v>141</v>
      </c>
      <c r="F3" s="23" t="s">
        <v>56</v>
      </c>
      <c r="G3" s="10" t="s">
        <v>28</v>
      </c>
      <c r="H3" s="42"/>
      <c r="I3" s="49"/>
    </row>
    <row r="4" ht="28.15" customHeight="1" spans="1:9">
      <c r="A4" s="43"/>
      <c r="B4" s="43"/>
      <c r="C4" s="43"/>
      <c r="D4" s="43"/>
      <c r="E4" s="44"/>
      <c r="F4" s="43"/>
      <c r="G4" s="9" t="s">
        <v>142</v>
      </c>
      <c r="H4" s="45" t="s">
        <v>59</v>
      </c>
      <c r="I4" s="12" t="s">
        <v>143</v>
      </c>
    </row>
    <row r="5" ht="19.9" customHeight="1" spans="1:9">
      <c r="A5" s="12" t="s">
        <v>37</v>
      </c>
      <c r="B5" s="27" t="s">
        <v>37</v>
      </c>
      <c r="C5" s="13" t="s">
        <v>34</v>
      </c>
      <c r="D5" s="29"/>
      <c r="E5" s="26" t="s">
        <v>37</v>
      </c>
      <c r="F5" s="46" t="s">
        <v>37</v>
      </c>
      <c r="G5" s="47" t="s">
        <v>37</v>
      </c>
      <c r="H5" s="48" t="s">
        <v>37</v>
      </c>
      <c r="I5" s="47" t="s">
        <v>37</v>
      </c>
    </row>
    <row r="6" ht="19.9" customHeight="1" spans="1:9">
      <c r="A6" s="12" t="s">
        <v>37</v>
      </c>
      <c r="B6" s="27" t="s">
        <v>37</v>
      </c>
      <c r="C6" s="13" t="s">
        <v>110</v>
      </c>
      <c r="D6" s="29"/>
      <c r="E6" s="26" t="s">
        <v>37</v>
      </c>
      <c r="F6" s="46" t="s">
        <v>37</v>
      </c>
      <c r="G6" s="47" t="s">
        <v>37</v>
      </c>
      <c r="H6" s="48" t="s">
        <v>37</v>
      </c>
      <c r="I6" s="47" t="s">
        <v>37</v>
      </c>
    </row>
    <row r="7" ht="127.5" customHeight="1" spans="1:9">
      <c r="A7" s="12" t="s">
        <v>33</v>
      </c>
      <c r="B7" s="26" t="s">
        <v>144</v>
      </c>
      <c r="C7" s="27" t="s">
        <v>145</v>
      </c>
      <c r="D7" s="27" t="s">
        <v>146</v>
      </c>
      <c r="E7" s="12" t="s">
        <v>147</v>
      </c>
      <c r="F7" s="17">
        <v>12</v>
      </c>
      <c r="G7" s="15"/>
      <c r="H7" s="28">
        <f>F7*G7</f>
        <v>0</v>
      </c>
      <c r="I7" s="17"/>
    </row>
    <row r="8" ht="127.5" customHeight="1" spans="1:9">
      <c r="A8" s="12" t="s">
        <v>62</v>
      </c>
      <c r="B8" s="26" t="s">
        <v>148</v>
      </c>
      <c r="C8" s="27" t="s">
        <v>149</v>
      </c>
      <c r="D8" s="27" t="s">
        <v>146</v>
      </c>
      <c r="E8" s="12" t="s">
        <v>147</v>
      </c>
      <c r="F8" s="17">
        <v>12</v>
      </c>
      <c r="G8" s="15"/>
      <c r="H8" s="28">
        <f t="shared" ref="H8:H13" si="0">F8*G8</f>
        <v>0</v>
      </c>
      <c r="I8" s="17"/>
    </row>
    <row r="9" ht="127.5" customHeight="1" spans="1:9">
      <c r="A9" s="12" t="s">
        <v>86</v>
      </c>
      <c r="B9" s="26" t="s">
        <v>150</v>
      </c>
      <c r="C9" s="27" t="s">
        <v>151</v>
      </c>
      <c r="D9" s="27" t="s">
        <v>152</v>
      </c>
      <c r="E9" s="12" t="s">
        <v>147</v>
      </c>
      <c r="F9" s="17">
        <v>12</v>
      </c>
      <c r="G9" s="15"/>
      <c r="H9" s="28">
        <f t="shared" si="0"/>
        <v>0</v>
      </c>
      <c r="I9" s="17"/>
    </row>
    <row r="10" ht="127.5" customHeight="1" spans="1:9">
      <c r="A10" s="12" t="s">
        <v>88</v>
      </c>
      <c r="B10" s="26" t="s">
        <v>153</v>
      </c>
      <c r="C10" s="27" t="s">
        <v>154</v>
      </c>
      <c r="D10" s="27" t="s">
        <v>152</v>
      </c>
      <c r="E10" s="12" t="s">
        <v>147</v>
      </c>
      <c r="F10" s="17">
        <v>40</v>
      </c>
      <c r="G10" s="15"/>
      <c r="H10" s="28">
        <f t="shared" si="0"/>
        <v>0</v>
      </c>
      <c r="I10" s="17"/>
    </row>
    <row r="11" ht="105.4" customHeight="1" spans="1:9">
      <c r="A11" s="12" t="s">
        <v>90</v>
      </c>
      <c r="B11" s="26" t="s">
        <v>155</v>
      </c>
      <c r="C11" s="27" t="s">
        <v>156</v>
      </c>
      <c r="D11" s="27" t="s">
        <v>157</v>
      </c>
      <c r="E11" s="12" t="s">
        <v>158</v>
      </c>
      <c r="F11" s="17">
        <v>16</v>
      </c>
      <c r="G11" s="15"/>
      <c r="H11" s="28">
        <f t="shared" si="0"/>
        <v>0</v>
      </c>
      <c r="I11" s="17"/>
    </row>
    <row r="12" ht="105.4" customHeight="1" spans="1:9">
      <c r="A12" s="12" t="s">
        <v>92</v>
      </c>
      <c r="B12" s="26" t="s">
        <v>159</v>
      </c>
      <c r="C12" s="27" t="s">
        <v>156</v>
      </c>
      <c r="D12" s="27" t="s">
        <v>160</v>
      </c>
      <c r="E12" s="12" t="s">
        <v>158</v>
      </c>
      <c r="F12" s="17">
        <v>60</v>
      </c>
      <c r="G12" s="15"/>
      <c r="H12" s="28">
        <f t="shared" si="0"/>
        <v>0</v>
      </c>
      <c r="I12" s="17"/>
    </row>
    <row r="13" ht="116.25" customHeight="1" spans="1:9">
      <c r="A13" s="12" t="s">
        <v>94</v>
      </c>
      <c r="B13" s="26" t="s">
        <v>161</v>
      </c>
      <c r="C13" s="27" t="s">
        <v>162</v>
      </c>
      <c r="D13" s="27" t="s">
        <v>163</v>
      </c>
      <c r="E13" s="12" t="s">
        <v>158</v>
      </c>
      <c r="F13" s="17">
        <v>3.08</v>
      </c>
      <c r="G13" s="15"/>
      <c r="H13" s="28">
        <f t="shared" si="0"/>
        <v>0</v>
      </c>
      <c r="I13" s="17"/>
    </row>
    <row r="14" ht="19.9" customHeight="1" spans="1:9">
      <c r="A14" s="12" t="s">
        <v>37</v>
      </c>
      <c r="B14" s="27" t="s">
        <v>37</v>
      </c>
      <c r="C14" s="13" t="s">
        <v>112</v>
      </c>
      <c r="D14" s="29"/>
      <c r="E14" s="26" t="s">
        <v>37</v>
      </c>
      <c r="F14" s="46" t="s">
        <v>37</v>
      </c>
      <c r="G14" s="47" t="s">
        <v>37</v>
      </c>
      <c r="H14" s="48" t="s">
        <v>37</v>
      </c>
      <c r="I14" s="47" t="s">
        <v>37</v>
      </c>
    </row>
    <row r="15" ht="193.5" customHeight="1" spans="1:9">
      <c r="A15" s="12" t="s">
        <v>96</v>
      </c>
      <c r="B15" s="26" t="s">
        <v>164</v>
      </c>
      <c r="C15" s="27" t="s">
        <v>165</v>
      </c>
      <c r="D15" s="27" t="s">
        <v>166</v>
      </c>
      <c r="E15" s="12" t="s">
        <v>147</v>
      </c>
      <c r="F15" s="17">
        <v>1</v>
      </c>
      <c r="G15" s="15"/>
      <c r="H15" s="28">
        <f t="shared" ref="H15:H18" si="1">F15*G15</f>
        <v>0</v>
      </c>
      <c r="I15" s="17"/>
    </row>
    <row r="16" ht="127.5" customHeight="1" spans="1:9">
      <c r="A16" s="12" t="s">
        <v>99</v>
      </c>
      <c r="B16" s="26" t="s">
        <v>167</v>
      </c>
      <c r="C16" s="27" t="s">
        <v>168</v>
      </c>
      <c r="D16" s="27" t="s">
        <v>169</v>
      </c>
      <c r="E16" s="12" t="s">
        <v>158</v>
      </c>
      <c r="F16" s="17">
        <v>39.9</v>
      </c>
      <c r="G16" s="15"/>
      <c r="H16" s="28">
        <f t="shared" si="1"/>
        <v>0</v>
      </c>
      <c r="I16" s="17"/>
    </row>
    <row r="17" ht="19.9" customHeight="1" spans="1:9">
      <c r="A17" s="12" t="s">
        <v>37</v>
      </c>
      <c r="B17" s="27" t="s">
        <v>37</v>
      </c>
      <c r="C17" s="13" t="s">
        <v>114</v>
      </c>
      <c r="D17" s="29"/>
      <c r="E17" s="26" t="s">
        <v>37</v>
      </c>
      <c r="F17" s="46" t="s">
        <v>37</v>
      </c>
      <c r="G17" s="47" t="s">
        <v>37</v>
      </c>
      <c r="H17" s="48" t="s">
        <v>37</v>
      </c>
      <c r="I17" s="47" t="s">
        <v>37</v>
      </c>
    </row>
    <row r="18" ht="127.5" customHeight="1" spans="1:9">
      <c r="A18" s="12" t="s">
        <v>102</v>
      </c>
      <c r="B18" s="26" t="s">
        <v>170</v>
      </c>
      <c r="C18" s="27" t="s">
        <v>145</v>
      </c>
      <c r="D18" s="27" t="s">
        <v>146</v>
      </c>
      <c r="E18" s="12" t="s">
        <v>147</v>
      </c>
      <c r="F18" s="17">
        <v>8</v>
      </c>
      <c r="G18" s="15"/>
      <c r="H18" s="28">
        <f t="shared" si="1"/>
        <v>0</v>
      </c>
      <c r="I18" s="17"/>
    </row>
    <row r="19" ht="149.25" customHeight="1" spans="1:9">
      <c r="A19" s="12" t="s">
        <v>171</v>
      </c>
      <c r="B19" s="26" t="s">
        <v>172</v>
      </c>
      <c r="C19" s="27" t="s">
        <v>173</v>
      </c>
      <c r="D19" s="27" t="s">
        <v>174</v>
      </c>
      <c r="E19" s="12" t="s">
        <v>158</v>
      </c>
      <c r="F19" s="17">
        <v>30.88</v>
      </c>
      <c r="G19" s="15"/>
      <c r="H19" s="28">
        <f t="shared" ref="H19:H31" si="2">F19*G19</f>
        <v>0</v>
      </c>
      <c r="I19" s="17"/>
    </row>
    <row r="20" ht="94.15" customHeight="1" spans="1:9">
      <c r="A20" s="12" t="s">
        <v>175</v>
      </c>
      <c r="B20" s="26" t="s">
        <v>176</v>
      </c>
      <c r="C20" s="27" t="s">
        <v>177</v>
      </c>
      <c r="D20" s="27" t="s">
        <v>178</v>
      </c>
      <c r="E20" s="12" t="s">
        <v>179</v>
      </c>
      <c r="F20" s="17">
        <v>0.474</v>
      </c>
      <c r="G20" s="15"/>
      <c r="H20" s="28">
        <f t="shared" si="2"/>
        <v>0</v>
      </c>
      <c r="I20" s="17"/>
    </row>
    <row r="21" ht="127.5" customHeight="1" spans="1:9">
      <c r="A21" s="12" t="s">
        <v>180</v>
      </c>
      <c r="B21" s="26" t="s">
        <v>181</v>
      </c>
      <c r="C21" s="27" t="s">
        <v>182</v>
      </c>
      <c r="D21" s="27" t="s">
        <v>183</v>
      </c>
      <c r="E21" s="12" t="s">
        <v>158</v>
      </c>
      <c r="F21" s="17">
        <v>1.62</v>
      </c>
      <c r="G21" s="15"/>
      <c r="H21" s="28">
        <f t="shared" si="2"/>
        <v>0</v>
      </c>
      <c r="I21" s="17"/>
    </row>
    <row r="22" ht="193.5" customHeight="1" spans="1:9">
      <c r="A22" s="12" t="s">
        <v>184</v>
      </c>
      <c r="B22" s="26" t="s">
        <v>185</v>
      </c>
      <c r="C22" s="27" t="s">
        <v>165</v>
      </c>
      <c r="D22" s="27" t="s">
        <v>186</v>
      </c>
      <c r="E22" s="12" t="s">
        <v>147</v>
      </c>
      <c r="F22" s="17">
        <v>1</v>
      </c>
      <c r="G22" s="15"/>
      <c r="H22" s="28">
        <f t="shared" si="2"/>
        <v>0</v>
      </c>
      <c r="I22" s="17"/>
    </row>
    <row r="23" ht="83.25" customHeight="1" spans="1:9">
      <c r="A23" s="12" t="s">
        <v>187</v>
      </c>
      <c r="B23" s="26" t="s">
        <v>188</v>
      </c>
      <c r="C23" s="27" t="s">
        <v>189</v>
      </c>
      <c r="D23" s="27" t="s">
        <v>190</v>
      </c>
      <c r="E23" s="12" t="s">
        <v>191</v>
      </c>
      <c r="F23" s="17">
        <v>9.71</v>
      </c>
      <c r="G23" s="15"/>
      <c r="H23" s="28">
        <f t="shared" si="2"/>
        <v>0</v>
      </c>
      <c r="I23" s="17"/>
    </row>
    <row r="24" ht="83.25" customHeight="1" spans="1:9">
      <c r="A24" s="12" t="s">
        <v>192</v>
      </c>
      <c r="B24" s="26" t="s">
        <v>193</v>
      </c>
      <c r="C24" s="27" t="s">
        <v>194</v>
      </c>
      <c r="D24" s="27" t="s">
        <v>195</v>
      </c>
      <c r="E24" s="12" t="s">
        <v>191</v>
      </c>
      <c r="F24" s="17">
        <v>3.16</v>
      </c>
      <c r="G24" s="15"/>
      <c r="H24" s="28">
        <f t="shared" si="2"/>
        <v>0</v>
      </c>
      <c r="I24" s="17"/>
    </row>
    <row r="25" ht="83.25" customHeight="1" spans="1:9">
      <c r="A25" s="12" t="s">
        <v>196</v>
      </c>
      <c r="B25" s="26" t="s">
        <v>197</v>
      </c>
      <c r="C25" s="27" t="s">
        <v>198</v>
      </c>
      <c r="D25" s="27" t="s">
        <v>199</v>
      </c>
      <c r="E25" s="12" t="s">
        <v>147</v>
      </c>
      <c r="F25" s="17">
        <v>2</v>
      </c>
      <c r="G25" s="15"/>
      <c r="H25" s="28">
        <f t="shared" si="2"/>
        <v>0</v>
      </c>
      <c r="I25" s="17"/>
    </row>
    <row r="26" ht="83.25" customHeight="1" spans="1:9">
      <c r="A26" s="12" t="s">
        <v>200</v>
      </c>
      <c r="B26" s="26" t="s">
        <v>201</v>
      </c>
      <c r="C26" s="27" t="s">
        <v>202</v>
      </c>
      <c r="D26" s="27" t="s">
        <v>203</v>
      </c>
      <c r="E26" s="12" t="s">
        <v>204</v>
      </c>
      <c r="F26" s="17">
        <v>1</v>
      </c>
      <c r="G26" s="15"/>
      <c r="H26" s="28">
        <f t="shared" si="2"/>
        <v>0</v>
      </c>
      <c r="I26" s="17"/>
    </row>
    <row r="27" ht="83.25" customHeight="1" spans="1:9">
      <c r="A27" s="12" t="s">
        <v>205</v>
      </c>
      <c r="B27" s="26" t="s">
        <v>206</v>
      </c>
      <c r="C27" s="27" t="s">
        <v>207</v>
      </c>
      <c r="D27" s="27" t="s">
        <v>208</v>
      </c>
      <c r="E27" s="12" t="s">
        <v>191</v>
      </c>
      <c r="F27" s="17">
        <v>0.2</v>
      </c>
      <c r="G27" s="15"/>
      <c r="H27" s="28">
        <f t="shared" si="2"/>
        <v>0</v>
      </c>
      <c r="I27" s="17"/>
    </row>
    <row r="28" ht="72" customHeight="1" spans="1:9">
      <c r="A28" s="12" t="s">
        <v>209</v>
      </c>
      <c r="B28" s="26" t="s">
        <v>210</v>
      </c>
      <c r="C28" s="27" t="s">
        <v>211</v>
      </c>
      <c r="D28" s="27" t="s">
        <v>212</v>
      </c>
      <c r="E28" s="12" t="s">
        <v>147</v>
      </c>
      <c r="F28" s="17">
        <v>1</v>
      </c>
      <c r="G28" s="15"/>
      <c r="H28" s="28">
        <f t="shared" si="2"/>
        <v>0</v>
      </c>
      <c r="I28" s="17"/>
    </row>
    <row r="29" ht="94.15" customHeight="1" spans="1:9">
      <c r="A29" s="12" t="s">
        <v>213</v>
      </c>
      <c r="B29" s="26" t="s">
        <v>214</v>
      </c>
      <c r="C29" s="27" t="s">
        <v>215</v>
      </c>
      <c r="D29" s="27" t="s">
        <v>216</v>
      </c>
      <c r="E29" s="12" t="s">
        <v>217</v>
      </c>
      <c r="F29" s="17">
        <v>1</v>
      </c>
      <c r="G29" s="15"/>
      <c r="H29" s="28">
        <f t="shared" si="2"/>
        <v>0</v>
      </c>
      <c r="I29" s="17"/>
    </row>
    <row r="30" ht="83.25" customHeight="1" spans="1:9">
      <c r="A30" s="12" t="s">
        <v>218</v>
      </c>
      <c r="B30" s="26" t="s">
        <v>219</v>
      </c>
      <c r="C30" s="27" t="s">
        <v>220</v>
      </c>
      <c r="D30" s="27" t="s">
        <v>221</v>
      </c>
      <c r="E30" s="12" t="s">
        <v>191</v>
      </c>
      <c r="F30" s="17">
        <v>3.16</v>
      </c>
      <c r="G30" s="15"/>
      <c r="H30" s="28">
        <f t="shared" si="2"/>
        <v>0</v>
      </c>
      <c r="I30" s="17"/>
    </row>
    <row r="31" ht="83.25" customHeight="1" spans="1:9">
      <c r="A31" s="12" t="s">
        <v>222</v>
      </c>
      <c r="B31" s="26" t="s">
        <v>223</v>
      </c>
      <c r="C31" s="27" t="s">
        <v>224</v>
      </c>
      <c r="D31" s="27" t="s">
        <v>225</v>
      </c>
      <c r="E31" s="12" t="s">
        <v>147</v>
      </c>
      <c r="F31" s="17">
        <v>2</v>
      </c>
      <c r="G31" s="15"/>
      <c r="H31" s="28">
        <f t="shared" si="2"/>
        <v>0</v>
      </c>
      <c r="I31" s="17"/>
    </row>
    <row r="32" ht="19.9" customHeight="1" spans="1:9">
      <c r="A32" s="12" t="s">
        <v>37</v>
      </c>
      <c r="B32" s="27" t="s">
        <v>37</v>
      </c>
      <c r="C32" s="13" t="s">
        <v>116</v>
      </c>
      <c r="D32" s="29"/>
      <c r="E32" s="26" t="s">
        <v>37</v>
      </c>
      <c r="F32" s="46" t="s">
        <v>37</v>
      </c>
      <c r="G32" s="47" t="s">
        <v>37</v>
      </c>
      <c r="H32" s="48" t="s">
        <v>37</v>
      </c>
      <c r="I32" s="47" t="s">
        <v>37</v>
      </c>
    </row>
    <row r="33" ht="19.9" customHeight="1" spans="1:9">
      <c r="A33" s="12" t="s">
        <v>37</v>
      </c>
      <c r="B33" s="27" t="s">
        <v>37</v>
      </c>
      <c r="C33" s="13" t="s">
        <v>226</v>
      </c>
      <c r="D33" s="29"/>
      <c r="E33" s="26" t="s">
        <v>37</v>
      </c>
      <c r="F33" s="46" t="s">
        <v>37</v>
      </c>
      <c r="G33" s="47" t="s">
        <v>37</v>
      </c>
      <c r="H33" s="48" t="s">
        <v>37</v>
      </c>
      <c r="I33" s="47" t="s">
        <v>37</v>
      </c>
    </row>
    <row r="34" ht="116.25" customHeight="1" spans="1:9">
      <c r="A34" s="12" t="s">
        <v>227</v>
      </c>
      <c r="B34" s="26" t="s">
        <v>228</v>
      </c>
      <c r="C34" s="27" t="s">
        <v>229</v>
      </c>
      <c r="D34" s="27" t="s">
        <v>230</v>
      </c>
      <c r="E34" s="12" t="s">
        <v>147</v>
      </c>
      <c r="F34" s="17">
        <v>9</v>
      </c>
      <c r="G34" s="15"/>
      <c r="H34" s="28">
        <f>F34*G34</f>
        <v>0</v>
      </c>
      <c r="I34" s="17"/>
    </row>
    <row r="35" ht="127.5" customHeight="1" spans="1:9">
      <c r="A35" s="12" t="s">
        <v>231</v>
      </c>
      <c r="B35" s="26" t="s">
        <v>232</v>
      </c>
      <c r="C35" s="27" t="s">
        <v>233</v>
      </c>
      <c r="D35" s="27" t="s">
        <v>152</v>
      </c>
      <c r="E35" s="12" t="s">
        <v>147</v>
      </c>
      <c r="F35" s="17">
        <v>80</v>
      </c>
      <c r="G35" s="15"/>
      <c r="H35" s="28">
        <f t="shared" ref="H35:H52" si="3">F35*G35</f>
        <v>0</v>
      </c>
      <c r="I35" s="17"/>
    </row>
    <row r="36" ht="127.5" customHeight="1" spans="1:9">
      <c r="A36" s="12" t="s">
        <v>234</v>
      </c>
      <c r="B36" s="26" t="s">
        <v>235</v>
      </c>
      <c r="C36" s="27" t="s">
        <v>173</v>
      </c>
      <c r="D36" s="27" t="s">
        <v>236</v>
      </c>
      <c r="E36" s="12" t="s">
        <v>158</v>
      </c>
      <c r="F36" s="17">
        <v>447.22</v>
      </c>
      <c r="G36" s="15"/>
      <c r="H36" s="28">
        <f t="shared" si="3"/>
        <v>0</v>
      </c>
      <c r="I36" s="17"/>
    </row>
    <row r="37" ht="105.4" customHeight="1" spans="1:9">
      <c r="A37" s="12" t="s">
        <v>237</v>
      </c>
      <c r="B37" s="26" t="s">
        <v>238</v>
      </c>
      <c r="C37" s="27" t="s">
        <v>239</v>
      </c>
      <c r="D37" s="27" t="s">
        <v>240</v>
      </c>
      <c r="E37" s="12" t="s">
        <v>179</v>
      </c>
      <c r="F37" s="17">
        <v>9.986</v>
      </c>
      <c r="G37" s="15"/>
      <c r="H37" s="28">
        <f t="shared" si="3"/>
        <v>0</v>
      </c>
      <c r="I37" s="17"/>
    </row>
    <row r="38" ht="127.5" customHeight="1" spans="1:9">
      <c r="A38" s="12" t="s">
        <v>241</v>
      </c>
      <c r="B38" s="26" t="s">
        <v>242</v>
      </c>
      <c r="C38" s="27" t="s">
        <v>182</v>
      </c>
      <c r="D38" s="27" t="s">
        <v>243</v>
      </c>
      <c r="E38" s="12" t="s">
        <v>158</v>
      </c>
      <c r="F38" s="17">
        <v>3.6</v>
      </c>
      <c r="G38" s="15"/>
      <c r="H38" s="28">
        <f t="shared" si="3"/>
        <v>0</v>
      </c>
      <c r="I38" s="17"/>
    </row>
    <row r="39" ht="105.4" customHeight="1" spans="1:9">
      <c r="A39" s="12" t="s">
        <v>244</v>
      </c>
      <c r="B39" s="26" t="s">
        <v>245</v>
      </c>
      <c r="C39" s="27" t="s">
        <v>156</v>
      </c>
      <c r="D39" s="27" t="s">
        <v>160</v>
      </c>
      <c r="E39" s="12" t="s">
        <v>158</v>
      </c>
      <c r="F39" s="17">
        <v>50</v>
      </c>
      <c r="G39" s="15"/>
      <c r="H39" s="28">
        <f t="shared" si="3"/>
        <v>0</v>
      </c>
      <c r="I39" s="17"/>
    </row>
    <row r="40" ht="127.5" customHeight="1" spans="1:9">
      <c r="A40" s="12" t="s">
        <v>246</v>
      </c>
      <c r="B40" s="26" t="s">
        <v>247</v>
      </c>
      <c r="C40" s="27" t="s">
        <v>248</v>
      </c>
      <c r="D40" s="27" t="s">
        <v>249</v>
      </c>
      <c r="E40" s="12" t="s">
        <v>147</v>
      </c>
      <c r="F40" s="17">
        <v>138</v>
      </c>
      <c r="G40" s="15"/>
      <c r="H40" s="28">
        <f t="shared" si="3"/>
        <v>0</v>
      </c>
      <c r="I40" s="17"/>
    </row>
    <row r="41" ht="127.5" customHeight="1" spans="1:9">
      <c r="A41" s="12" t="s">
        <v>250</v>
      </c>
      <c r="B41" s="26" t="s">
        <v>251</v>
      </c>
      <c r="C41" s="27" t="s">
        <v>252</v>
      </c>
      <c r="D41" s="27" t="s">
        <v>253</v>
      </c>
      <c r="E41" s="12" t="s">
        <v>254</v>
      </c>
      <c r="F41" s="17">
        <v>4</v>
      </c>
      <c r="G41" s="15"/>
      <c r="H41" s="28">
        <f t="shared" si="3"/>
        <v>0</v>
      </c>
      <c r="I41" s="17"/>
    </row>
    <row r="42" ht="182.65" customHeight="1" spans="1:9">
      <c r="A42" s="12" t="s">
        <v>255</v>
      </c>
      <c r="B42" s="26" t="s">
        <v>256</v>
      </c>
      <c r="C42" s="27" t="s">
        <v>165</v>
      </c>
      <c r="D42" s="27" t="s">
        <v>257</v>
      </c>
      <c r="E42" s="12" t="s">
        <v>147</v>
      </c>
      <c r="F42" s="17">
        <v>2</v>
      </c>
      <c r="G42" s="15"/>
      <c r="H42" s="28">
        <f t="shared" si="3"/>
        <v>0</v>
      </c>
      <c r="I42" s="17"/>
    </row>
    <row r="43" ht="83.25" customHeight="1" spans="1:9">
      <c r="A43" s="12" t="s">
        <v>258</v>
      </c>
      <c r="B43" s="26" t="s">
        <v>259</v>
      </c>
      <c r="C43" s="27" t="s">
        <v>189</v>
      </c>
      <c r="D43" s="27" t="s">
        <v>190</v>
      </c>
      <c r="E43" s="12" t="s">
        <v>191</v>
      </c>
      <c r="F43" s="17">
        <v>87.49</v>
      </c>
      <c r="G43" s="15"/>
      <c r="H43" s="28">
        <f t="shared" si="3"/>
        <v>0</v>
      </c>
      <c r="I43" s="17"/>
    </row>
    <row r="44" ht="83.25" customHeight="1" spans="1:9">
      <c r="A44" s="12" t="s">
        <v>260</v>
      </c>
      <c r="B44" s="26" t="s">
        <v>261</v>
      </c>
      <c r="C44" s="27" t="s">
        <v>194</v>
      </c>
      <c r="D44" s="27" t="s">
        <v>195</v>
      </c>
      <c r="E44" s="12" t="s">
        <v>191</v>
      </c>
      <c r="F44" s="17">
        <v>28.45</v>
      </c>
      <c r="G44" s="15"/>
      <c r="H44" s="28">
        <f t="shared" si="3"/>
        <v>0</v>
      </c>
      <c r="I44" s="17"/>
    </row>
    <row r="45" ht="83.25" customHeight="1" spans="1:9">
      <c r="A45" s="12" t="s">
        <v>262</v>
      </c>
      <c r="B45" s="26" t="s">
        <v>263</v>
      </c>
      <c r="C45" s="27" t="s">
        <v>198</v>
      </c>
      <c r="D45" s="27" t="s">
        <v>199</v>
      </c>
      <c r="E45" s="12" t="s">
        <v>147</v>
      </c>
      <c r="F45" s="17">
        <v>8</v>
      </c>
      <c r="G45" s="15"/>
      <c r="H45" s="28">
        <f t="shared" si="3"/>
        <v>0</v>
      </c>
      <c r="I45" s="17"/>
    </row>
    <row r="46" ht="83.25" customHeight="1" spans="1:9">
      <c r="A46" s="12" t="s">
        <v>264</v>
      </c>
      <c r="B46" s="26" t="s">
        <v>265</v>
      </c>
      <c r="C46" s="27" t="s">
        <v>202</v>
      </c>
      <c r="D46" s="27" t="s">
        <v>203</v>
      </c>
      <c r="E46" s="12" t="s">
        <v>204</v>
      </c>
      <c r="F46" s="17">
        <v>6</v>
      </c>
      <c r="G46" s="15"/>
      <c r="H46" s="28">
        <f t="shared" si="3"/>
        <v>0</v>
      </c>
      <c r="I46" s="17"/>
    </row>
    <row r="47" ht="83.25" customHeight="1" spans="1:9">
      <c r="A47" s="12" t="s">
        <v>266</v>
      </c>
      <c r="B47" s="26" t="s">
        <v>267</v>
      </c>
      <c r="C47" s="27" t="s">
        <v>207</v>
      </c>
      <c r="D47" s="27" t="s">
        <v>208</v>
      </c>
      <c r="E47" s="12" t="s">
        <v>191</v>
      </c>
      <c r="F47" s="17">
        <v>1.2</v>
      </c>
      <c r="G47" s="15"/>
      <c r="H47" s="28">
        <f t="shared" si="3"/>
        <v>0</v>
      </c>
      <c r="I47" s="17"/>
    </row>
    <row r="48" ht="72" customHeight="1" spans="1:9">
      <c r="A48" s="12" t="s">
        <v>268</v>
      </c>
      <c r="B48" s="26" t="s">
        <v>269</v>
      </c>
      <c r="C48" s="27" t="s">
        <v>211</v>
      </c>
      <c r="D48" s="27" t="s">
        <v>212</v>
      </c>
      <c r="E48" s="12" t="s">
        <v>147</v>
      </c>
      <c r="F48" s="17">
        <v>2</v>
      </c>
      <c r="G48" s="15"/>
      <c r="H48" s="28">
        <f t="shared" si="3"/>
        <v>0</v>
      </c>
      <c r="I48" s="17"/>
    </row>
    <row r="49" ht="127.5" customHeight="1" spans="1:9">
      <c r="A49" s="12" t="s">
        <v>270</v>
      </c>
      <c r="B49" s="26" t="s">
        <v>271</v>
      </c>
      <c r="C49" s="27" t="s">
        <v>145</v>
      </c>
      <c r="D49" s="27" t="s">
        <v>146</v>
      </c>
      <c r="E49" s="12" t="s">
        <v>147</v>
      </c>
      <c r="F49" s="17">
        <v>32</v>
      </c>
      <c r="G49" s="15"/>
      <c r="H49" s="28">
        <f t="shared" si="3"/>
        <v>0</v>
      </c>
      <c r="I49" s="17"/>
    </row>
    <row r="50" ht="105.4" customHeight="1" spans="1:9">
      <c r="A50" s="12" t="s">
        <v>272</v>
      </c>
      <c r="B50" s="26" t="s">
        <v>273</v>
      </c>
      <c r="C50" s="27" t="s">
        <v>274</v>
      </c>
      <c r="D50" s="27" t="s">
        <v>275</v>
      </c>
      <c r="E50" s="12" t="s">
        <v>147</v>
      </c>
      <c r="F50" s="17">
        <v>32</v>
      </c>
      <c r="G50" s="15"/>
      <c r="H50" s="28">
        <f t="shared" si="3"/>
        <v>0</v>
      </c>
      <c r="I50" s="17"/>
    </row>
    <row r="51" ht="83.25" customHeight="1" spans="1:9">
      <c r="A51" s="12" t="s">
        <v>276</v>
      </c>
      <c r="B51" s="26" t="s">
        <v>277</v>
      </c>
      <c r="C51" s="27" t="s">
        <v>220</v>
      </c>
      <c r="D51" s="27" t="s">
        <v>221</v>
      </c>
      <c r="E51" s="12" t="s">
        <v>191</v>
      </c>
      <c r="F51" s="17">
        <v>2</v>
      </c>
      <c r="G51" s="15"/>
      <c r="H51" s="28">
        <f t="shared" si="3"/>
        <v>0</v>
      </c>
      <c r="I51" s="17"/>
    </row>
    <row r="52" ht="83.25" customHeight="1" spans="1:9">
      <c r="A52" s="12" t="s">
        <v>278</v>
      </c>
      <c r="B52" s="26" t="s">
        <v>279</v>
      </c>
      <c r="C52" s="27" t="s">
        <v>224</v>
      </c>
      <c r="D52" s="27" t="s">
        <v>225</v>
      </c>
      <c r="E52" s="12" t="s">
        <v>147</v>
      </c>
      <c r="F52" s="17">
        <v>1</v>
      </c>
      <c r="G52" s="15"/>
      <c r="H52" s="28">
        <f t="shared" si="3"/>
        <v>0</v>
      </c>
      <c r="I52" s="17"/>
    </row>
    <row r="53" ht="19.9" customHeight="1" spans="1:9">
      <c r="A53" s="12" t="s">
        <v>37</v>
      </c>
      <c r="B53" s="27" t="s">
        <v>37</v>
      </c>
      <c r="C53" s="13" t="s">
        <v>280</v>
      </c>
      <c r="D53" s="29"/>
      <c r="E53" s="26" t="s">
        <v>37</v>
      </c>
      <c r="F53" s="46" t="s">
        <v>37</v>
      </c>
      <c r="G53" s="47" t="s">
        <v>37</v>
      </c>
      <c r="H53" s="48" t="s">
        <v>37</v>
      </c>
      <c r="I53" s="47" t="s">
        <v>37</v>
      </c>
    </row>
    <row r="54" ht="127.5" customHeight="1" spans="1:9">
      <c r="A54" s="12" t="s">
        <v>281</v>
      </c>
      <c r="B54" s="26" t="s">
        <v>282</v>
      </c>
      <c r="C54" s="27" t="s">
        <v>182</v>
      </c>
      <c r="D54" s="27" t="s">
        <v>243</v>
      </c>
      <c r="E54" s="12" t="s">
        <v>158</v>
      </c>
      <c r="F54" s="17">
        <v>1.8</v>
      </c>
      <c r="G54" s="15"/>
      <c r="H54" s="28">
        <f>F54*G54</f>
        <v>0</v>
      </c>
      <c r="I54" s="17"/>
    </row>
    <row r="55" ht="160.5" customHeight="1" spans="1:9">
      <c r="A55" s="12" t="s">
        <v>283</v>
      </c>
      <c r="B55" s="26" t="s">
        <v>284</v>
      </c>
      <c r="C55" s="27" t="s">
        <v>165</v>
      </c>
      <c r="D55" s="27" t="s">
        <v>285</v>
      </c>
      <c r="E55" s="12" t="s">
        <v>147</v>
      </c>
      <c r="F55" s="17">
        <v>1</v>
      </c>
      <c r="G55" s="15"/>
      <c r="H55" s="28">
        <f t="shared" ref="H55:H65" si="4">F55*G55</f>
        <v>0</v>
      </c>
      <c r="I55" s="17"/>
    </row>
    <row r="56" ht="83.25" customHeight="1" spans="1:9">
      <c r="A56" s="12" t="s">
        <v>286</v>
      </c>
      <c r="B56" s="26" t="s">
        <v>287</v>
      </c>
      <c r="C56" s="27" t="s">
        <v>189</v>
      </c>
      <c r="D56" s="27" t="s">
        <v>190</v>
      </c>
      <c r="E56" s="12" t="s">
        <v>191</v>
      </c>
      <c r="F56" s="17">
        <v>11.27</v>
      </c>
      <c r="G56" s="15"/>
      <c r="H56" s="28">
        <f t="shared" si="4"/>
        <v>0</v>
      </c>
      <c r="I56" s="17"/>
    </row>
    <row r="57" ht="83.25" customHeight="1" spans="1:9">
      <c r="A57" s="12" t="s">
        <v>288</v>
      </c>
      <c r="B57" s="26" t="s">
        <v>289</v>
      </c>
      <c r="C57" s="27" t="s">
        <v>194</v>
      </c>
      <c r="D57" s="27" t="s">
        <v>195</v>
      </c>
      <c r="E57" s="12" t="s">
        <v>191</v>
      </c>
      <c r="F57" s="17">
        <v>3.66</v>
      </c>
      <c r="G57" s="15"/>
      <c r="H57" s="28">
        <f t="shared" si="4"/>
        <v>0</v>
      </c>
      <c r="I57" s="17"/>
    </row>
    <row r="58" ht="83.25" customHeight="1" spans="1:9">
      <c r="A58" s="12" t="s">
        <v>290</v>
      </c>
      <c r="B58" s="26" t="s">
        <v>291</v>
      </c>
      <c r="C58" s="27" t="s">
        <v>198</v>
      </c>
      <c r="D58" s="27" t="s">
        <v>199</v>
      </c>
      <c r="E58" s="12" t="s">
        <v>147</v>
      </c>
      <c r="F58" s="17">
        <v>2</v>
      </c>
      <c r="G58" s="15"/>
      <c r="H58" s="28">
        <f t="shared" si="4"/>
        <v>0</v>
      </c>
      <c r="I58" s="17"/>
    </row>
    <row r="59" ht="83.25" customHeight="1" spans="1:9">
      <c r="A59" s="12" t="s">
        <v>292</v>
      </c>
      <c r="B59" s="26" t="s">
        <v>293</v>
      </c>
      <c r="C59" s="27" t="s">
        <v>202</v>
      </c>
      <c r="D59" s="27" t="s">
        <v>203</v>
      </c>
      <c r="E59" s="12" t="s">
        <v>204</v>
      </c>
      <c r="F59" s="17">
        <v>1</v>
      </c>
      <c r="G59" s="15"/>
      <c r="H59" s="28">
        <f t="shared" si="4"/>
        <v>0</v>
      </c>
      <c r="I59" s="17"/>
    </row>
    <row r="60" ht="83.25" customHeight="1" spans="1:9">
      <c r="A60" s="12" t="s">
        <v>294</v>
      </c>
      <c r="B60" s="26" t="s">
        <v>295</v>
      </c>
      <c r="C60" s="27" t="s">
        <v>207</v>
      </c>
      <c r="D60" s="27" t="s">
        <v>208</v>
      </c>
      <c r="E60" s="12" t="s">
        <v>191</v>
      </c>
      <c r="F60" s="17">
        <v>0.2</v>
      </c>
      <c r="G60" s="15"/>
      <c r="H60" s="28">
        <f t="shared" si="4"/>
        <v>0</v>
      </c>
      <c r="I60" s="17"/>
    </row>
    <row r="61" ht="72" customHeight="1" spans="1:9">
      <c r="A61" s="12" t="s">
        <v>296</v>
      </c>
      <c r="B61" s="26" t="s">
        <v>297</v>
      </c>
      <c r="C61" s="27" t="s">
        <v>211</v>
      </c>
      <c r="D61" s="27" t="s">
        <v>212</v>
      </c>
      <c r="E61" s="12" t="s">
        <v>147</v>
      </c>
      <c r="F61" s="17">
        <v>1</v>
      </c>
      <c r="G61" s="15"/>
      <c r="H61" s="28">
        <f t="shared" si="4"/>
        <v>0</v>
      </c>
      <c r="I61" s="17"/>
    </row>
    <row r="62" ht="149.25" customHeight="1" spans="1:9">
      <c r="A62" s="12" t="s">
        <v>298</v>
      </c>
      <c r="B62" s="26" t="s">
        <v>299</v>
      </c>
      <c r="C62" s="27" t="s">
        <v>173</v>
      </c>
      <c r="D62" s="27" t="s">
        <v>300</v>
      </c>
      <c r="E62" s="12" t="s">
        <v>158</v>
      </c>
      <c r="F62" s="17">
        <v>27.7</v>
      </c>
      <c r="G62" s="15"/>
      <c r="H62" s="28">
        <f t="shared" si="4"/>
        <v>0</v>
      </c>
      <c r="I62" s="17"/>
    </row>
    <row r="63" ht="105.4" customHeight="1" spans="1:9">
      <c r="A63" s="12" t="s">
        <v>301</v>
      </c>
      <c r="B63" s="26" t="s">
        <v>302</v>
      </c>
      <c r="C63" s="27" t="s">
        <v>239</v>
      </c>
      <c r="D63" s="27" t="s">
        <v>303</v>
      </c>
      <c r="E63" s="12" t="s">
        <v>179</v>
      </c>
      <c r="F63" s="17">
        <v>0.767</v>
      </c>
      <c r="G63" s="15"/>
      <c r="H63" s="28">
        <f t="shared" si="4"/>
        <v>0</v>
      </c>
      <c r="I63" s="17"/>
    </row>
    <row r="64" ht="83.25" customHeight="1" spans="1:9">
      <c r="A64" s="12" t="s">
        <v>304</v>
      </c>
      <c r="B64" s="26" t="s">
        <v>305</v>
      </c>
      <c r="C64" s="27" t="s">
        <v>224</v>
      </c>
      <c r="D64" s="27" t="s">
        <v>225</v>
      </c>
      <c r="E64" s="12" t="s">
        <v>147</v>
      </c>
      <c r="F64" s="17">
        <v>1</v>
      </c>
      <c r="G64" s="15"/>
      <c r="H64" s="28">
        <f t="shared" si="4"/>
        <v>0</v>
      </c>
      <c r="I64" s="17"/>
    </row>
    <row r="65" ht="83.25" customHeight="1" spans="1:9">
      <c r="A65" s="12" t="s">
        <v>306</v>
      </c>
      <c r="B65" s="26" t="s">
        <v>307</v>
      </c>
      <c r="C65" s="27" t="s">
        <v>220</v>
      </c>
      <c r="D65" s="27" t="s">
        <v>221</v>
      </c>
      <c r="E65" s="12" t="s">
        <v>191</v>
      </c>
      <c r="F65" s="17">
        <v>2</v>
      </c>
      <c r="G65" s="15"/>
      <c r="H65" s="28">
        <f t="shared" si="4"/>
        <v>0</v>
      </c>
      <c r="I65" s="17"/>
    </row>
    <row r="66" ht="19.9" customHeight="1" spans="1:9">
      <c r="A66" s="12" t="s">
        <v>37</v>
      </c>
      <c r="B66" s="27" t="s">
        <v>37</v>
      </c>
      <c r="C66" s="13" t="s">
        <v>308</v>
      </c>
      <c r="D66" s="29"/>
      <c r="E66" s="26" t="s">
        <v>37</v>
      </c>
      <c r="F66" s="46" t="s">
        <v>37</v>
      </c>
      <c r="G66" s="47" t="s">
        <v>37</v>
      </c>
      <c r="H66" s="48" t="s">
        <v>37</v>
      </c>
      <c r="I66" s="47" t="s">
        <v>37</v>
      </c>
    </row>
    <row r="67" ht="127.5" customHeight="1" spans="1:9">
      <c r="A67" s="12" t="s">
        <v>309</v>
      </c>
      <c r="B67" s="26" t="s">
        <v>310</v>
      </c>
      <c r="C67" s="27" t="s">
        <v>311</v>
      </c>
      <c r="D67" s="27" t="s">
        <v>146</v>
      </c>
      <c r="E67" s="12" t="s">
        <v>147</v>
      </c>
      <c r="F67" s="17">
        <v>20</v>
      </c>
      <c r="G67" s="15"/>
      <c r="H67" s="28">
        <f>F67*G67</f>
        <v>0</v>
      </c>
      <c r="I67" s="17"/>
    </row>
    <row r="68" ht="105.4" customHeight="1" spans="1:9">
      <c r="A68" s="12" t="s">
        <v>312</v>
      </c>
      <c r="B68" s="26" t="s">
        <v>313</v>
      </c>
      <c r="C68" s="27" t="s">
        <v>274</v>
      </c>
      <c r="D68" s="27" t="s">
        <v>275</v>
      </c>
      <c r="E68" s="12" t="s">
        <v>147</v>
      </c>
      <c r="F68" s="17">
        <v>20</v>
      </c>
      <c r="G68" s="15"/>
      <c r="H68" s="28">
        <f t="shared" ref="H68:H76" si="5">F68*G68</f>
        <v>0</v>
      </c>
      <c r="I68" s="17"/>
    </row>
    <row r="69" ht="116.25" customHeight="1" spans="1:9">
      <c r="A69" s="12" t="s">
        <v>314</v>
      </c>
      <c r="B69" s="26" t="s">
        <v>315</v>
      </c>
      <c r="C69" s="27" t="s">
        <v>316</v>
      </c>
      <c r="D69" s="27" t="s">
        <v>230</v>
      </c>
      <c r="E69" s="12" t="s">
        <v>147</v>
      </c>
      <c r="F69" s="17">
        <v>5</v>
      </c>
      <c r="G69" s="15"/>
      <c r="H69" s="28">
        <f t="shared" si="5"/>
        <v>0</v>
      </c>
      <c r="I69" s="17"/>
    </row>
    <row r="70" ht="127.5" customHeight="1" spans="1:9">
      <c r="A70" s="12" t="s">
        <v>317</v>
      </c>
      <c r="B70" s="26" t="s">
        <v>318</v>
      </c>
      <c r="C70" s="27" t="s">
        <v>319</v>
      </c>
      <c r="D70" s="27" t="s">
        <v>146</v>
      </c>
      <c r="E70" s="12" t="s">
        <v>147</v>
      </c>
      <c r="F70" s="17">
        <v>20</v>
      </c>
      <c r="G70" s="15"/>
      <c r="H70" s="28">
        <f t="shared" si="5"/>
        <v>0</v>
      </c>
      <c r="I70" s="17"/>
    </row>
    <row r="71" ht="105.4" customHeight="1" spans="1:9">
      <c r="A71" s="12" t="s">
        <v>320</v>
      </c>
      <c r="B71" s="26" t="s">
        <v>321</v>
      </c>
      <c r="C71" s="27" t="s">
        <v>322</v>
      </c>
      <c r="D71" s="27" t="s">
        <v>275</v>
      </c>
      <c r="E71" s="12" t="s">
        <v>147</v>
      </c>
      <c r="F71" s="17">
        <v>20</v>
      </c>
      <c r="G71" s="15"/>
      <c r="H71" s="28">
        <f t="shared" si="5"/>
        <v>0</v>
      </c>
      <c r="I71" s="17"/>
    </row>
    <row r="72" ht="118.8" customHeight="1" spans="1:9">
      <c r="A72" s="12" t="s">
        <v>323</v>
      </c>
      <c r="B72" s="26" t="s">
        <v>324</v>
      </c>
      <c r="C72" s="27" t="s">
        <v>325</v>
      </c>
      <c r="D72" s="27" t="s">
        <v>230</v>
      </c>
      <c r="E72" s="12" t="s">
        <v>147</v>
      </c>
      <c r="F72" s="17">
        <v>4</v>
      </c>
      <c r="G72" s="15"/>
      <c r="H72" s="28">
        <f t="shared" si="5"/>
        <v>0</v>
      </c>
      <c r="I72" s="17"/>
    </row>
    <row r="73" ht="152.5" customHeight="1" spans="1:9">
      <c r="A73" s="12" t="s">
        <v>326</v>
      </c>
      <c r="B73" s="26" t="s">
        <v>327</v>
      </c>
      <c r="C73" s="27" t="s">
        <v>173</v>
      </c>
      <c r="D73" s="27" t="s">
        <v>300</v>
      </c>
      <c r="E73" s="12" t="s">
        <v>158</v>
      </c>
      <c r="F73" s="17">
        <v>92.4</v>
      </c>
      <c r="G73" s="15"/>
      <c r="H73" s="28">
        <f t="shared" si="5"/>
        <v>0</v>
      </c>
      <c r="I73" s="17"/>
    </row>
    <row r="74" ht="96.2" customHeight="1" spans="1:9">
      <c r="A74" s="12" t="s">
        <v>328</v>
      </c>
      <c r="B74" s="26" t="s">
        <v>329</v>
      </c>
      <c r="C74" s="27" t="s">
        <v>239</v>
      </c>
      <c r="D74" s="27" t="s">
        <v>330</v>
      </c>
      <c r="E74" s="12" t="s">
        <v>179</v>
      </c>
      <c r="F74" s="17">
        <v>2.625</v>
      </c>
      <c r="G74" s="15"/>
      <c r="H74" s="28">
        <f t="shared" si="5"/>
        <v>0</v>
      </c>
      <c r="I74" s="17"/>
    </row>
    <row r="75" ht="85.05" customHeight="1" spans="1:9">
      <c r="A75" s="12" t="s">
        <v>331</v>
      </c>
      <c r="B75" s="26" t="s">
        <v>332</v>
      </c>
      <c r="C75" s="27" t="s">
        <v>224</v>
      </c>
      <c r="D75" s="27" t="s">
        <v>225</v>
      </c>
      <c r="E75" s="12" t="s">
        <v>147</v>
      </c>
      <c r="F75" s="17">
        <v>1</v>
      </c>
      <c r="G75" s="15"/>
      <c r="H75" s="28">
        <f t="shared" si="5"/>
        <v>0</v>
      </c>
      <c r="I75" s="17"/>
    </row>
    <row r="76" ht="85.05" customHeight="1" spans="1:9">
      <c r="A76" s="12" t="s">
        <v>333</v>
      </c>
      <c r="B76" s="26" t="s">
        <v>334</v>
      </c>
      <c r="C76" s="27" t="s">
        <v>220</v>
      </c>
      <c r="D76" s="27" t="s">
        <v>221</v>
      </c>
      <c r="E76" s="12" t="s">
        <v>191</v>
      </c>
      <c r="F76" s="17">
        <v>2</v>
      </c>
      <c r="G76" s="15"/>
      <c r="H76" s="28">
        <f t="shared" si="5"/>
        <v>0</v>
      </c>
      <c r="I76" s="17"/>
    </row>
    <row r="77" ht="20.3" customHeight="1" spans="1:9">
      <c r="A77" s="12" t="s">
        <v>37</v>
      </c>
      <c r="B77" s="27" t="s">
        <v>37</v>
      </c>
      <c r="C77" s="13" t="s">
        <v>335</v>
      </c>
      <c r="D77" s="29"/>
      <c r="E77" s="26" t="s">
        <v>37</v>
      </c>
      <c r="F77" s="46" t="s">
        <v>37</v>
      </c>
      <c r="G77" s="47" t="s">
        <v>37</v>
      </c>
      <c r="H77" s="48" t="s">
        <v>37</v>
      </c>
      <c r="I77" s="47" t="s">
        <v>37</v>
      </c>
    </row>
    <row r="78" ht="96.2" customHeight="1" spans="1:9">
      <c r="A78" s="12" t="s">
        <v>336</v>
      </c>
      <c r="B78" s="26" t="s">
        <v>337</v>
      </c>
      <c r="C78" s="27" t="s">
        <v>156</v>
      </c>
      <c r="D78" s="27" t="s">
        <v>338</v>
      </c>
      <c r="E78" s="12" t="s">
        <v>158</v>
      </c>
      <c r="F78" s="17">
        <v>48</v>
      </c>
      <c r="G78" s="15"/>
      <c r="H78" s="28">
        <f>F78*G78</f>
        <v>0</v>
      </c>
      <c r="I78" s="17"/>
    </row>
    <row r="79" ht="19.85" customHeight="1" spans="1:9">
      <c r="A79" s="10" t="s">
        <v>38</v>
      </c>
      <c r="B79" s="19"/>
      <c r="C79" s="19"/>
      <c r="D79" s="19"/>
      <c r="E79" s="19"/>
      <c r="F79" s="19"/>
      <c r="G79" s="29"/>
      <c r="H79" s="50">
        <f>SUM(H7:H78)</f>
        <v>0</v>
      </c>
      <c r="I79" s="17"/>
    </row>
  </sheetData>
  <mergeCells count="21">
    <mergeCell ref="A1:I1"/>
    <mergeCell ref="A2:C2"/>
    <mergeCell ref="D2:F2"/>
    <mergeCell ref="G2:I2"/>
    <mergeCell ref="G3:I3"/>
    <mergeCell ref="C5:D5"/>
    <mergeCell ref="C6:D6"/>
    <mergeCell ref="C14:D14"/>
    <mergeCell ref="C17:D17"/>
    <mergeCell ref="C32:D32"/>
    <mergeCell ref="C33:D33"/>
    <mergeCell ref="C53:D53"/>
    <mergeCell ref="C66:D66"/>
    <mergeCell ref="C77:D77"/>
    <mergeCell ref="A79:G79"/>
    <mergeCell ref="A3:A4"/>
    <mergeCell ref="B3:B4"/>
    <mergeCell ref="C3:C4"/>
    <mergeCell ref="D3:D4"/>
    <mergeCell ref="E3:E4"/>
    <mergeCell ref="F3:F4"/>
  </mergeCells>
  <pageMargins left="0.59" right="0.42" top="0.42" bottom="0.42" header="0.26" footer="0.26"/>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6"/>
  <sheetViews>
    <sheetView showGridLines="0" showRuler="0" topLeftCell="A7" workbookViewId="0">
      <selection activeCell="E20" sqref="E20:F20"/>
    </sheetView>
  </sheetViews>
  <sheetFormatPr defaultColWidth="9" defaultRowHeight="12.75" outlineLevelCol="5"/>
  <cols>
    <col min="1" max="1" width="11.5714285714286" customWidth="1"/>
    <col min="2" max="2" width="26.8571428571429" customWidth="1"/>
    <col min="3" max="3" width="6.85714285714286" customWidth="1"/>
    <col min="4" max="4" width="21.4285714285714" customWidth="1"/>
    <col min="5" max="5" width="4.57142857142857" customWidth="1"/>
    <col min="6" max="6" width="20.1428571428571" customWidth="1"/>
  </cols>
  <sheetData>
    <row r="1" ht="48.7" customHeight="1" spans="1:6">
      <c r="A1" s="1" t="s">
        <v>339</v>
      </c>
      <c r="B1" s="1"/>
      <c r="C1" s="1"/>
      <c r="D1" s="1"/>
      <c r="E1" s="1"/>
      <c r="F1" s="1"/>
    </row>
    <row r="2" ht="28.1" customHeight="1" spans="1:6">
      <c r="A2" s="3" t="s">
        <v>25</v>
      </c>
      <c r="B2" s="21"/>
      <c r="C2" s="21"/>
      <c r="D2" s="3" t="s">
        <v>105</v>
      </c>
      <c r="E2" s="21"/>
      <c r="F2" s="8" t="s">
        <v>26</v>
      </c>
    </row>
    <row r="3" ht="19.85" customHeight="1" spans="1:6">
      <c r="A3" s="9" t="s">
        <v>1</v>
      </c>
      <c r="B3" s="10" t="s">
        <v>340</v>
      </c>
      <c r="C3" s="19"/>
      <c r="D3" s="29"/>
      <c r="E3" s="32" t="s">
        <v>28</v>
      </c>
      <c r="F3" s="11"/>
    </row>
    <row r="4" ht="20.35" customHeight="1" spans="1:6">
      <c r="A4" s="9" t="s">
        <v>33</v>
      </c>
      <c r="B4" s="33" t="s">
        <v>119</v>
      </c>
      <c r="C4" s="19"/>
      <c r="D4" s="29"/>
      <c r="E4" s="34">
        <v>28018.57</v>
      </c>
      <c r="F4" s="29"/>
    </row>
    <row r="5" ht="20.35" customHeight="1" spans="1:6">
      <c r="A5" s="9" t="s">
        <v>109</v>
      </c>
      <c r="B5" s="33" t="s">
        <v>341</v>
      </c>
      <c r="C5" s="19"/>
      <c r="D5" s="29"/>
      <c r="E5" s="34">
        <v>23536.64</v>
      </c>
      <c r="F5" s="29"/>
    </row>
    <row r="6" ht="20.35" customHeight="1" spans="1:6">
      <c r="A6" s="9" t="s">
        <v>111</v>
      </c>
      <c r="B6" s="33" t="s">
        <v>342</v>
      </c>
      <c r="C6" s="19"/>
      <c r="D6" s="29"/>
      <c r="E6" s="34"/>
      <c r="F6" s="29"/>
    </row>
    <row r="7" ht="20.35" customHeight="1" spans="1:6">
      <c r="A7" s="9" t="s">
        <v>343</v>
      </c>
      <c r="B7" s="33" t="s">
        <v>344</v>
      </c>
      <c r="C7" s="19"/>
      <c r="D7" s="29"/>
      <c r="E7" s="34"/>
      <c r="F7" s="29"/>
    </row>
    <row r="8" ht="20.35" customHeight="1" spans="1:6">
      <c r="A8" s="9" t="s">
        <v>345</v>
      </c>
      <c r="B8" s="33" t="s">
        <v>346</v>
      </c>
      <c r="C8" s="19"/>
      <c r="D8" s="29"/>
      <c r="E8" s="34"/>
      <c r="F8" s="29"/>
    </row>
    <row r="9" ht="20.35" customHeight="1" spans="1:6">
      <c r="A9" s="9" t="s">
        <v>113</v>
      </c>
      <c r="B9" s="33" t="s">
        <v>347</v>
      </c>
      <c r="C9" s="19"/>
      <c r="D9" s="29"/>
      <c r="E9" s="34">
        <v>4481.93</v>
      </c>
      <c r="F9" s="29"/>
    </row>
    <row r="10" ht="20.35" customHeight="1" spans="1:6">
      <c r="A10" s="9" t="s">
        <v>62</v>
      </c>
      <c r="B10" s="33" t="s">
        <v>348</v>
      </c>
      <c r="C10" s="19"/>
      <c r="D10" s="29"/>
      <c r="E10" s="34"/>
      <c r="F10" s="29"/>
    </row>
    <row r="11" ht="20.35" customHeight="1" spans="1:6">
      <c r="A11" s="9" t="s">
        <v>86</v>
      </c>
      <c r="B11" s="33" t="s">
        <v>349</v>
      </c>
      <c r="C11" s="19"/>
      <c r="D11" s="29"/>
      <c r="E11" s="34"/>
      <c r="F11" s="29"/>
    </row>
    <row r="12" ht="20.35" customHeight="1" spans="1:6">
      <c r="A12" s="9" t="s">
        <v>88</v>
      </c>
      <c r="B12" s="33" t="s">
        <v>350</v>
      </c>
      <c r="C12" s="19"/>
      <c r="D12" s="29"/>
      <c r="E12" s="34"/>
      <c r="F12" s="29"/>
    </row>
    <row r="13" ht="20.35" customHeight="1" spans="1:6">
      <c r="A13" s="9" t="s">
        <v>90</v>
      </c>
      <c r="B13" s="33" t="s">
        <v>351</v>
      </c>
      <c r="C13" s="19"/>
      <c r="D13" s="29"/>
      <c r="E13" s="34"/>
      <c r="F13" s="29"/>
    </row>
    <row r="14" ht="20.35" customHeight="1" spans="1:6">
      <c r="A14" s="9" t="s">
        <v>92</v>
      </c>
      <c r="B14" s="33" t="s">
        <v>352</v>
      </c>
      <c r="C14" s="19"/>
      <c r="D14" s="29"/>
      <c r="E14" s="34">
        <f>'表 10-1 措施项目清单与计价表(一)'!H5</f>
        <v>0</v>
      </c>
      <c r="F14" s="29"/>
    </row>
    <row r="15" ht="20.35" customHeight="1" spans="1:6">
      <c r="A15" s="9" t="s">
        <v>94</v>
      </c>
      <c r="B15" s="33" t="s">
        <v>353</v>
      </c>
      <c r="C15" s="19"/>
      <c r="D15" s="29"/>
      <c r="E15" s="34"/>
      <c r="F15" s="29"/>
    </row>
    <row r="16" ht="20.35" customHeight="1" spans="1:6">
      <c r="A16" s="9" t="s">
        <v>96</v>
      </c>
      <c r="B16" s="33" t="s">
        <v>354</v>
      </c>
      <c r="C16" s="19"/>
      <c r="D16" s="29"/>
      <c r="E16" s="34"/>
      <c r="F16" s="29"/>
    </row>
    <row r="17" ht="20.35" customHeight="1" spans="1:6">
      <c r="A17" s="9" t="s">
        <v>99</v>
      </c>
      <c r="B17" s="33" t="s">
        <v>355</v>
      </c>
      <c r="C17" s="19"/>
      <c r="D17" s="29"/>
      <c r="E17" s="34">
        <f>'表 10-1 措施项目清单与计价表(一)'!H7</f>
        <v>0</v>
      </c>
      <c r="F17" s="29"/>
    </row>
    <row r="18" ht="20.35" customHeight="1" spans="1:6">
      <c r="A18" s="9" t="s">
        <v>102</v>
      </c>
      <c r="B18" s="33" t="s">
        <v>356</v>
      </c>
      <c r="C18" s="19"/>
      <c r="D18" s="29"/>
      <c r="E18" s="34">
        <f>'表 10-1 措施项目清单与计价表(一)'!H9</f>
        <v>0</v>
      </c>
      <c r="F18" s="29"/>
    </row>
    <row r="19" ht="20.35" customHeight="1" spans="1:6">
      <c r="A19" s="9" t="s">
        <v>171</v>
      </c>
      <c r="B19" s="33" t="s">
        <v>357</v>
      </c>
      <c r="C19" s="19"/>
      <c r="D19" s="29"/>
      <c r="E19" s="34"/>
      <c r="F19" s="29"/>
    </row>
    <row r="20" ht="20.35" customHeight="1" spans="1:6">
      <c r="A20" s="9" t="s">
        <v>175</v>
      </c>
      <c r="B20" s="33" t="s">
        <v>358</v>
      </c>
      <c r="C20" s="19"/>
      <c r="D20" s="29"/>
      <c r="E20" s="34">
        <f>'表 10-1 措施项目清单与计价表(一)'!H11</f>
        <v>0</v>
      </c>
      <c r="F20" s="29"/>
    </row>
    <row r="21" ht="20.35" customHeight="1" spans="1:6">
      <c r="A21" s="9" t="s">
        <v>180</v>
      </c>
      <c r="B21" s="33" t="s">
        <v>359</v>
      </c>
      <c r="C21" s="19"/>
      <c r="D21" s="29"/>
      <c r="E21" s="34"/>
      <c r="F21" s="29"/>
    </row>
    <row r="22" ht="20.35" customHeight="1" spans="1:6">
      <c r="A22" s="9" t="s">
        <v>184</v>
      </c>
      <c r="B22" s="33" t="s">
        <v>360</v>
      </c>
      <c r="C22" s="19"/>
      <c r="D22" s="29"/>
      <c r="E22" s="34"/>
      <c r="F22" s="29"/>
    </row>
    <row r="23" ht="20.35" customHeight="1" spans="1:6">
      <c r="A23" s="9" t="s">
        <v>361</v>
      </c>
      <c r="B23" s="33" t="s">
        <v>362</v>
      </c>
      <c r="C23" s="19"/>
      <c r="D23" s="29"/>
      <c r="E23" s="34"/>
      <c r="F23" s="29"/>
    </row>
    <row r="24" ht="20.35" customHeight="1" spans="1:6">
      <c r="A24" s="9" t="s">
        <v>187</v>
      </c>
      <c r="B24" s="33" t="s">
        <v>363</v>
      </c>
      <c r="C24" s="19"/>
      <c r="D24" s="29"/>
      <c r="E24" s="34"/>
      <c r="F24" s="29"/>
    </row>
    <row r="25" ht="19.15" customHeight="1" spans="1:6">
      <c r="A25" s="9"/>
      <c r="B25" s="33"/>
      <c r="C25" s="19"/>
      <c r="D25" s="29"/>
      <c r="E25" s="34"/>
      <c r="F25" s="29"/>
    </row>
    <row r="26" ht="19.15" customHeight="1" spans="1:6">
      <c r="A26" s="9"/>
      <c r="B26" s="33"/>
      <c r="C26" s="19"/>
      <c r="D26" s="29"/>
      <c r="E26" s="34"/>
      <c r="F26" s="29"/>
    </row>
    <row r="27" ht="19.15" customHeight="1" spans="1:6">
      <c r="A27" s="9"/>
      <c r="B27" s="33"/>
      <c r="C27" s="19"/>
      <c r="D27" s="29"/>
      <c r="E27" s="34"/>
      <c r="F27" s="29"/>
    </row>
    <row r="28" ht="19.15" customHeight="1" spans="1:6">
      <c r="A28" s="9"/>
      <c r="B28" s="33"/>
      <c r="C28" s="19"/>
      <c r="D28" s="29"/>
      <c r="E28" s="34"/>
      <c r="F28" s="29"/>
    </row>
    <row r="29" ht="19.15" customHeight="1" spans="1:6">
      <c r="A29" s="9"/>
      <c r="B29" s="33"/>
      <c r="C29" s="19"/>
      <c r="D29" s="29"/>
      <c r="E29" s="34"/>
      <c r="F29" s="29"/>
    </row>
    <row r="30" ht="19.15" customHeight="1" spans="1:6">
      <c r="A30" s="9"/>
      <c r="B30" s="33"/>
      <c r="C30" s="19"/>
      <c r="D30" s="29"/>
      <c r="E30" s="34"/>
      <c r="F30" s="29"/>
    </row>
    <row r="31" ht="19.15" customHeight="1" spans="1:6">
      <c r="A31" s="9"/>
      <c r="B31" s="33"/>
      <c r="C31" s="19"/>
      <c r="D31" s="29"/>
      <c r="E31" s="34"/>
      <c r="F31" s="29"/>
    </row>
    <row r="32" ht="19.15" customHeight="1" spans="1:6">
      <c r="A32" s="9"/>
      <c r="B32" s="33"/>
      <c r="C32" s="19"/>
      <c r="D32" s="29"/>
      <c r="E32" s="34"/>
      <c r="F32" s="29"/>
    </row>
    <row r="33" ht="19.15" customHeight="1" spans="1:6">
      <c r="A33" s="9"/>
      <c r="B33" s="33"/>
      <c r="C33" s="19"/>
      <c r="D33" s="29"/>
      <c r="E33" s="34"/>
      <c r="F33" s="29"/>
    </row>
    <row r="34" ht="19.15" customHeight="1" spans="1:6">
      <c r="A34" s="9"/>
      <c r="B34" s="33"/>
      <c r="C34" s="19"/>
      <c r="D34" s="29"/>
      <c r="E34" s="34"/>
      <c r="F34" s="29"/>
    </row>
    <row r="35" ht="19.85" customHeight="1" spans="1:6">
      <c r="A35" s="10" t="s">
        <v>49</v>
      </c>
      <c r="B35" s="18"/>
      <c r="C35" s="18"/>
      <c r="D35" s="11"/>
      <c r="E35" s="35">
        <f>SUM(E10:E22)+E24+E4</f>
        <v>28018.57</v>
      </c>
      <c r="F35" s="29"/>
    </row>
    <row r="36" ht="19.85" customHeight="1" spans="1:6">
      <c r="A36" s="30" t="s">
        <v>364</v>
      </c>
      <c r="B36" s="31"/>
      <c r="C36" s="31"/>
      <c r="D36" s="31"/>
      <c r="E36" s="21"/>
      <c r="F36" s="21"/>
    </row>
  </sheetData>
  <mergeCells count="70">
    <mergeCell ref="A1:F1"/>
    <mergeCell ref="A2:C2"/>
    <mergeCell ref="D2:E2"/>
    <mergeCell ref="B3:D3"/>
    <mergeCell ref="E3:F3"/>
    <mergeCell ref="B4:D4"/>
    <mergeCell ref="E4:F4"/>
    <mergeCell ref="B5:D5"/>
    <mergeCell ref="E5:F5"/>
    <mergeCell ref="B6:D6"/>
    <mergeCell ref="E6:F6"/>
    <mergeCell ref="B7:D7"/>
    <mergeCell ref="E7:F7"/>
    <mergeCell ref="B8:D8"/>
    <mergeCell ref="E8:F8"/>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 ref="B19:D19"/>
    <mergeCell ref="E19:F19"/>
    <mergeCell ref="B20:D20"/>
    <mergeCell ref="E20:F20"/>
    <mergeCell ref="B21:D21"/>
    <mergeCell ref="E21:F21"/>
    <mergeCell ref="B22:D22"/>
    <mergeCell ref="E22:F22"/>
    <mergeCell ref="B23:D23"/>
    <mergeCell ref="E23:F23"/>
    <mergeCell ref="B24:D24"/>
    <mergeCell ref="E24:F24"/>
    <mergeCell ref="B25:D25"/>
    <mergeCell ref="E25:F25"/>
    <mergeCell ref="B26:D26"/>
    <mergeCell ref="E26:F26"/>
    <mergeCell ref="B27:D27"/>
    <mergeCell ref="E27:F27"/>
    <mergeCell ref="B28:D28"/>
    <mergeCell ref="E28:F28"/>
    <mergeCell ref="B29:D29"/>
    <mergeCell ref="E29:F29"/>
    <mergeCell ref="B30:D30"/>
    <mergeCell ref="E30:F30"/>
    <mergeCell ref="B31:D31"/>
    <mergeCell ref="E31:F31"/>
    <mergeCell ref="B32:D32"/>
    <mergeCell ref="E32:F32"/>
    <mergeCell ref="B33:D33"/>
    <mergeCell ref="E33:F33"/>
    <mergeCell ref="B34:D34"/>
    <mergeCell ref="E34:F34"/>
    <mergeCell ref="A35:D35"/>
    <mergeCell ref="E35:F35"/>
    <mergeCell ref="A36:F36"/>
  </mergeCells>
  <pageMargins left="0.59" right="0.42" top="0.42" bottom="0.42" header="0.26" footer="0.26"/>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
  <sheetViews>
    <sheetView showGridLines="0" showRuler="0" workbookViewId="0">
      <selection activeCell="H16" sqref="H16"/>
    </sheetView>
  </sheetViews>
  <sheetFormatPr defaultColWidth="9" defaultRowHeight="12.75" outlineLevelCol="7"/>
  <cols>
    <col min="1" max="1" width="5.85714285714286" customWidth="1"/>
    <col min="2" max="2" width="10.8571428571429" customWidth="1"/>
    <col min="3" max="3" width="16.2857142857143" customWidth="1"/>
    <col min="4" max="4" width="20.2857142857143" customWidth="1"/>
    <col min="5" max="5" width="6.85714285714286" customWidth="1"/>
    <col min="6" max="6" width="9.14285714285714" customWidth="1"/>
    <col min="7" max="8" width="9.85714285714286" customWidth="1"/>
  </cols>
  <sheetData>
    <row r="1" ht="50.2" customHeight="1" spans="1:8">
      <c r="A1" s="20" t="s">
        <v>365</v>
      </c>
      <c r="B1" s="2"/>
      <c r="C1" s="2"/>
      <c r="D1" s="2"/>
      <c r="E1" s="2"/>
      <c r="F1" s="2"/>
      <c r="G1" s="2"/>
      <c r="H1" s="2"/>
    </row>
    <row r="2" ht="28.1" customHeight="1" spans="1:8">
      <c r="A2" s="3" t="s">
        <v>25</v>
      </c>
      <c r="B2" s="21"/>
      <c r="C2" s="21"/>
      <c r="D2" s="3" t="s">
        <v>105</v>
      </c>
      <c r="E2" s="21"/>
      <c r="F2" s="8" t="s">
        <v>26</v>
      </c>
      <c r="G2" s="22"/>
      <c r="H2" s="22"/>
    </row>
    <row r="3" ht="28.1" customHeight="1" spans="1:8">
      <c r="A3" s="23" t="s">
        <v>1</v>
      </c>
      <c r="B3" s="23" t="s">
        <v>139</v>
      </c>
      <c r="C3" s="23" t="s">
        <v>54</v>
      </c>
      <c r="D3" s="23" t="s">
        <v>140</v>
      </c>
      <c r="E3" s="24" t="s">
        <v>55</v>
      </c>
      <c r="F3" s="23" t="s">
        <v>56</v>
      </c>
      <c r="G3" s="10" t="s">
        <v>366</v>
      </c>
      <c r="H3" s="11"/>
    </row>
    <row r="4" ht="19.1" customHeight="1" spans="1:8">
      <c r="A4" s="25"/>
      <c r="B4" s="25"/>
      <c r="C4" s="25"/>
      <c r="D4" s="25"/>
      <c r="E4" s="25"/>
      <c r="F4" s="25"/>
      <c r="G4" s="9" t="s">
        <v>142</v>
      </c>
      <c r="H4" s="9" t="s">
        <v>59</v>
      </c>
    </row>
    <row r="5" ht="28.9" customHeight="1" spans="1:8">
      <c r="A5" s="9" t="s">
        <v>33</v>
      </c>
      <c r="B5" s="26"/>
      <c r="C5" s="27" t="s">
        <v>352</v>
      </c>
      <c r="D5" s="27" t="s">
        <v>37</v>
      </c>
      <c r="E5" s="12" t="s">
        <v>367</v>
      </c>
      <c r="F5" s="17"/>
      <c r="G5" s="17"/>
      <c r="H5" s="17">
        <f>H6</f>
        <v>0</v>
      </c>
    </row>
    <row r="6" ht="51.6" customHeight="1" spans="1:8">
      <c r="A6" s="9" t="s">
        <v>109</v>
      </c>
      <c r="B6" s="26" t="s">
        <v>368</v>
      </c>
      <c r="C6" s="27" t="s">
        <v>369</v>
      </c>
      <c r="D6" s="27" t="s">
        <v>370</v>
      </c>
      <c r="E6" s="12" t="s">
        <v>367</v>
      </c>
      <c r="F6" s="17">
        <v>1</v>
      </c>
      <c r="G6" s="15"/>
      <c r="H6" s="28">
        <f t="shared" ref="H6:H11" si="0">F6*G6</f>
        <v>0</v>
      </c>
    </row>
    <row r="7" ht="20.4" customHeight="1" spans="1:8">
      <c r="A7" s="9" t="s">
        <v>62</v>
      </c>
      <c r="B7" s="26"/>
      <c r="C7" s="27" t="s">
        <v>355</v>
      </c>
      <c r="D7" s="27" t="s">
        <v>37</v>
      </c>
      <c r="E7" s="12" t="s">
        <v>367</v>
      </c>
      <c r="F7" s="17"/>
      <c r="G7" s="17"/>
      <c r="H7" s="17">
        <f>H8</f>
        <v>0</v>
      </c>
    </row>
    <row r="8" ht="51.6" customHeight="1" spans="1:8">
      <c r="A8" s="9" t="s">
        <v>64</v>
      </c>
      <c r="B8" s="26" t="s">
        <v>371</v>
      </c>
      <c r="C8" s="27" t="s">
        <v>372</v>
      </c>
      <c r="D8" s="27" t="s">
        <v>373</v>
      </c>
      <c r="E8" s="12" t="s">
        <v>367</v>
      </c>
      <c r="F8" s="17">
        <v>1</v>
      </c>
      <c r="G8" s="15"/>
      <c r="H8" s="28">
        <f t="shared" si="0"/>
        <v>0</v>
      </c>
    </row>
    <row r="9" ht="20.4" customHeight="1" spans="1:8">
      <c r="A9" s="9" t="s">
        <v>86</v>
      </c>
      <c r="B9" s="26"/>
      <c r="C9" s="27" t="s">
        <v>356</v>
      </c>
      <c r="D9" s="27" t="s">
        <v>37</v>
      </c>
      <c r="E9" s="12" t="s">
        <v>367</v>
      </c>
      <c r="F9" s="17"/>
      <c r="G9" s="17"/>
      <c r="H9" s="17">
        <f>H10</f>
        <v>0</v>
      </c>
    </row>
    <row r="10" ht="28.9" customHeight="1" spans="1:8">
      <c r="A10" s="9" t="s">
        <v>123</v>
      </c>
      <c r="B10" s="26" t="s">
        <v>374</v>
      </c>
      <c r="C10" s="27" t="s">
        <v>375</v>
      </c>
      <c r="D10" s="27" t="s">
        <v>376</v>
      </c>
      <c r="E10" s="12" t="s">
        <v>367</v>
      </c>
      <c r="F10" s="17">
        <v>1</v>
      </c>
      <c r="G10" s="15"/>
      <c r="H10" s="28">
        <f t="shared" si="0"/>
        <v>0</v>
      </c>
    </row>
    <row r="11" ht="28.9" customHeight="1" spans="1:8">
      <c r="A11" s="9" t="s">
        <v>88</v>
      </c>
      <c r="B11" s="26"/>
      <c r="C11" s="27" t="s">
        <v>358</v>
      </c>
      <c r="D11" s="27" t="s">
        <v>37</v>
      </c>
      <c r="E11" s="12" t="s">
        <v>367</v>
      </c>
      <c r="F11" s="17">
        <v>1</v>
      </c>
      <c r="G11" s="15"/>
      <c r="H11" s="28">
        <f t="shared" si="0"/>
        <v>0</v>
      </c>
    </row>
    <row r="12" ht="19.25" customHeight="1" spans="1:8">
      <c r="A12" s="9"/>
      <c r="B12" s="26"/>
      <c r="C12" s="27"/>
      <c r="D12" s="27" t="s">
        <v>37</v>
      </c>
      <c r="E12" s="12"/>
      <c r="F12" s="17"/>
      <c r="G12" s="17"/>
      <c r="H12" s="17"/>
    </row>
    <row r="13" ht="19.25" customHeight="1" spans="1:8">
      <c r="A13" s="9"/>
      <c r="B13" s="26"/>
      <c r="C13" s="27"/>
      <c r="D13" s="27" t="s">
        <v>37</v>
      </c>
      <c r="E13" s="12"/>
      <c r="F13" s="17"/>
      <c r="G13" s="17"/>
      <c r="H13" s="17"/>
    </row>
    <row r="14" ht="19.25" customHeight="1" spans="1:8">
      <c r="A14" s="9"/>
      <c r="B14" s="26"/>
      <c r="C14" s="27"/>
      <c r="D14" s="27" t="s">
        <v>37</v>
      </c>
      <c r="E14" s="12"/>
      <c r="F14" s="17"/>
      <c r="G14" s="17"/>
      <c r="H14" s="17"/>
    </row>
    <row r="15" ht="19.25" customHeight="1" spans="1:8">
      <c r="A15" s="9"/>
      <c r="B15" s="26"/>
      <c r="C15" s="27"/>
      <c r="D15" s="27" t="s">
        <v>37</v>
      </c>
      <c r="E15" s="12"/>
      <c r="F15" s="17"/>
      <c r="G15" s="17"/>
      <c r="H15" s="17"/>
    </row>
    <row r="16" ht="19.85" customHeight="1" spans="1:8">
      <c r="A16" s="10" t="s">
        <v>38</v>
      </c>
      <c r="B16" s="18"/>
      <c r="C16" s="19"/>
      <c r="D16" s="19"/>
      <c r="E16" s="19"/>
      <c r="F16" s="19"/>
      <c r="G16" s="29"/>
      <c r="H16" s="17">
        <f>H5+H7+H9+H11</f>
        <v>0</v>
      </c>
    </row>
    <row r="17" ht="19.85" customHeight="1" spans="1:8">
      <c r="A17" s="30" t="s">
        <v>377</v>
      </c>
      <c r="B17" s="31"/>
      <c r="C17" s="21"/>
      <c r="D17" s="21"/>
      <c r="E17" s="21"/>
      <c r="F17" s="21"/>
      <c r="G17" s="21"/>
      <c r="H17" s="21"/>
    </row>
  </sheetData>
  <mergeCells count="13">
    <mergeCell ref="A1:H1"/>
    <mergeCell ref="A2:C2"/>
    <mergeCell ref="D2:E2"/>
    <mergeCell ref="F2:H2"/>
    <mergeCell ref="G3:H3"/>
    <mergeCell ref="A16:G16"/>
    <mergeCell ref="A17:H17"/>
    <mergeCell ref="A3:A4"/>
    <mergeCell ref="B3:B4"/>
    <mergeCell ref="C3:C4"/>
    <mergeCell ref="D3:D4"/>
    <mergeCell ref="E3:E4"/>
    <mergeCell ref="F3:F4"/>
  </mergeCells>
  <pageMargins left="0.59" right="0.42" top="0.42" bottom="0.42" header="0.26" footer="0.2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投标报价一览表</vt:lpstr>
      <vt:lpstr>投标报价清单填写说明</vt:lpstr>
      <vt:lpstr>表-02 工程项目招标控制价汇总表</vt:lpstr>
      <vt:lpstr>表-03 单项工程招标控制价汇总表</vt:lpstr>
      <vt:lpstr>表 16 工程建设其他费表</vt:lpstr>
      <vt:lpstr>表 04 单位工程招标控制价汇总表</vt:lpstr>
      <vt:lpstr>表 08A 分部分项工程量清单与计价表</vt:lpstr>
      <vt:lpstr>表 10 措施项目清单与计价汇总表</vt:lpstr>
      <vt:lpstr>表 10-1 措施项目清单与计价表(一)</vt:lpstr>
      <vt:lpstr>表 14 规费、应纳税费项目清单与计价表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Qt Xlsx Library</dc:creator>
  <cp:lastModifiedBy>Peterson。</cp:lastModifiedBy>
  <dcterms:created xsi:type="dcterms:W3CDTF">2025-04-24T14:28:00Z</dcterms:created>
  <dcterms:modified xsi:type="dcterms:W3CDTF">2025-05-30T02:14:27Z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F8F64906E5654A369A79068FBDC3686E_12</vt:lpwstr>
  </property>
  <property fmtid="{D5CDD505-2E9C-101B-9397-08002B2CF9AE}" pid="3" name="KSOProductBuildVer">
    <vt:lpwstr>2052-12.1.0.21171</vt:lpwstr>
  </property>
</Properties>
</file>