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投标报价一览表" sheetId="2" r:id="rId1"/>
    <sheet name="报价清单"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<sst xmlns="http://schemas.openxmlformats.org/spreadsheetml/2006/main" count="124" uniqueCount="87">
  <si>
    <t>东兰水厂零星改造工程
投标报价书</t>
  </si>
  <si>
    <t>序号</t>
  </si>
  <si>
    <t>项目名称</t>
  </si>
  <si>
    <t>投标上限总价
（元）</t>
  </si>
  <si>
    <t>投标报价
（元）</t>
  </si>
  <si>
    <t>投标净下浮率（%）</t>
  </si>
  <si>
    <t>东兰水厂零星改造工程</t>
  </si>
  <si>
    <t>投标报价总金额（大写）</t>
  </si>
  <si>
    <t>说明：</t>
  </si>
  <si>
    <t>1.本项目采用固定总价合同。遴选公告已提供不带价格的清单，投标人需逐一填报清单综合单价，并将汇总的投标总价填入上表，填报的投标报价总价不得超过投标报价上限,否则按无效标处理，以上所报价格为含税价。其中：投标净下浮率=[1-投标总报价÷招标控制价]×100%。（计算结果保留两位小数）</t>
  </si>
  <si>
    <t>2.合同总价包含为完成工程量清单项目及施工图纸所对应的所有工序及内容。</t>
  </si>
  <si>
    <t>3.如招标人接受本投标人的投标，本投标人将保证遵循国家和省、市相关法律、法规的要求和公告要求完成相关工作。</t>
  </si>
  <si>
    <t>4.在正式的合同协议制定和签署前，本报价连同招标人的中标通知书应为约束贵司、我双方的合同文件。</t>
  </si>
  <si>
    <t>5.本投标人理解，招标人不一定接受最低标价的投标或招标人可能接受其他任何投标。</t>
  </si>
  <si>
    <t>投标人（公章）： 
法人代表人或其授权委托代理人（签章）：
日期：    年    月    日</t>
  </si>
  <si>
    <t>东兰水厂零星改造工程报价清单</t>
  </si>
  <si>
    <t>项目特征描述</t>
  </si>
  <si>
    <t>单位</t>
  </si>
  <si>
    <t>工程量</t>
  </si>
  <si>
    <t>单价
（元）</t>
  </si>
  <si>
    <t>合价
（元）</t>
  </si>
  <si>
    <t>一</t>
  </si>
  <si>
    <t>水源改造-建筑部分</t>
  </si>
  <si>
    <t>密目镀锌钢丝网防蚊虫</t>
  </si>
  <si>
    <t>1.密目镀锌钢丝网防蚊虫
2.满足招标文件、相关规范要求及甲方使用需求。</t>
  </si>
  <si>
    <t>套</t>
  </si>
  <si>
    <t>石英砂</t>
  </si>
  <si>
    <t>1.泉眼房底部铺设200mm厚石英砂，面积约20~30㎡
2.满足招标文件、设计文件及相关规范要求</t>
  </si>
  <si>
    <t>项</t>
  </si>
  <si>
    <t>块料墙面</t>
  </si>
  <si>
    <t>1.泉眼房、集水沟、沉淀池、蓄水池内壁贴10厚400×800釉面砖，面积约140~150㎡
2.含基层做法处理
3.蓄水池为密闭空间，需重点考虑密闭空间作业安全措施；
4.满足招标文件、相关规范要求及甲方使用需求。</t>
  </si>
  <si>
    <t>不锈钢盖板</t>
  </si>
  <si>
    <t>1.沉淀池安装1.5m×1.5m不锈钢（304）盖板（带锁止装置）
2.满足招标文件、相关规范要求及甲方使用需求。</t>
  </si>
  <si>
    <t>个</t>
  </si>
  <si>
    <t>1.泉眼房至沉淀池之间集水沟安装2.5m×0.6m不锈钢（304）盖板（带锁止装置）
2.满足招标文件、相关规范要求及甲方使用需求。</t>
  </si>
  <si>
    <t>1.蓄水池检修口现有砼盖板改为1m×1m不锈钢（304）盖板（带锁止装置）
2.满足招标文件、相关规范要求及甲方使用需求。</t>
  </si>
  <si>
    <t>钢爬梯</t>
  </si>
  <si>
    <t>1.蓄水池立面增加钢爬梯（高度约2.5m）
2.满足招标文件、相关规范要求及甲方使用需求。</t>
  </si>
  <si>
    <t>地面硬化</t>
  </si>
  <si>
    <t>1.水源周边地面硬化（100厚自拌C20混凝土，内配φ4钢筋网片），硬化面积约70~90㎡
2.满足招标文件、相关规范要求及甲方使用需求。</t>
  </si>
  <si>
    <t>呼吸器（滤芯精度0.22um 疏水性）</t>
  </si>
  <si>
    <t>1.过滤精度：0.22 μm 绝对级（除菌级，可截留细菌 / 噬菌体，效率≥99.98%）
2.膜材质：疏水性 PTFE（天然疏水，只透气、不透水 / 不透水汽）
3.结构：PTFE 折叠膜 + PP 支撑 / 内芯 / 外罩 / 端盖；密封圈可选硅橡胶 / EPDM / 氟橡胶
4.工作温度：≤80 ℃；短时可达 140 ℃
5.耐压差：正向 4 bar（21 ℃）；反向 2.4 bar（80 ℃）
6.灭菌：121 ℃/30 min 纯蒸汽灭菌（可重复多次）
7.完整性测试：起泡点 / 水侵入法（GMP 强制要求）
8.满足招标文件、相关规范要求及甲方使用需求。</t>
  </si>
  <si>
    <t>二次搬运费</t>
  </si>
  <si>
    <t>1.包含本工程全部施工材料转运至施工现场指定地点所发生的全部相关费用。
2.材料自水厂卸货点采用人工搬运至水源地，山间搬运距离约 300m，高差约80米，仅有上山步道可通行。
3.满足招标文件、相关规范要求及甲方使用需求。</t>
  </si>
  <si>
    <t>二</t>
  </si>
  <si>
    <t>水源改造-安装部分</t>
  </si>
  <si>
    <t>300X300排气扇
含密目镀锌钢丝网防蚊虫</t>
  </si>
  <si>
    <t>1.泉眼房增设两个300X300排气扇+密目镀锌钢丝网防蚊虫
2.满足招标文件、相关规范要求及甲方使用需求。</t>
  </si>
  <si>
    <t>台</t>
  </si>
  <si>
    <t>防水浸没紫外线消毒灯(单支功率不低于100W)</t>
  </si>
  <si>
    <t>1.泉眼房增设十支防水浸没紫外线消毒灯(单支功率不低于100W)
2.满足招标文件、相关规范要求及甲方使用需求。</t>
  </si>
  <si>
    <t>沉淀池不锈钢管溢流管 DN100</t>
  </si>
  <si>
    <t>1.安装部位:沉淀池
2.连接形式:焊接
3.长度约2~3m；
4.不锈钢等级：304
5.满足招标文件、相关规范要求及甲方使用需求。</t>
  </si>
  <si>
    <t>沉淀池不锈钢闸阀 DN100</t>
  </si>
  <si>
    <t>1.安装部位：沉淀池
2.连接形式:法兰
3.试验要求:试压
4.不锈钢等级：304
5.满足招标文件、相关规范要求及甲方使用需求。</t>
  </si>
  <si>
    <t>现有钢管管道拆除 DN150</t>
  </si>
  <si>
    <t>1.沉淀池与蓄水池之间现有管道拆除(拆除不锈钢管长约8~9m）
2.满足招标文件、相关规范要求及甲方使用需求。</t>
  </si>
  <si>
    <t>不锈钢管给水管 DN150</t>
  </si>
  <si>
    <t>1.沉淀池与蓄水池之间新增两条304不锈钢φ150管道(每条不锈钢管长约8~9m）
2.连接形式:焊接
3.不锈钢等级：304
4.满足招标文件、相关规范要求及甲方使用需求。</t>
  </si>
  <si>
    <t>不锈钢闸阀 DN150</t>
  </si>
  <si>
    <t>1.安装部位：沉淀池与蓄水池之间
2.连接形式:法兰
3.试验要求:试压
4.不锈钢等级：304
5.满足招标文件、相关规范要求及甲方使用需求。</t>
  </si>
  <si>
    <t>1.安装部位：蓄水池出水管
2.连接形式:焊接
3.长度约3~4m；
4.不锈钢等级：304
5.满足招标文件、相关规范要求及甲方使用需求。</t>
  </si>
  <si>
    <t>1.安装部位：蓄水池出水管
连接形式:法兰
2.试验要求:试压
3.不锈钢等级：304
4.满足招标文件、相关规范要求及甲方使用需求。</t>
  </si>
  <si>
    <t>PVC塑料溢流管 DN100</t>
  </si>
  <si>
    <t>1.连接方式：粘接链接
2.长度约2~3m；
2.满足招标文件、相关规范要求及甲方使用需求。</t>
  </si>
  <si>
    <t>不锈钢闸阀 DN100</t>
  </si>
  <si>
    <t>1.安装部位：蓄水池出水管
2.连接形式:法兰
3.试验要求:试压
4.不锈钢等级：304
5.满足招标文件、相关规范要求及甲方使用需求。</t>
  </si>
  <si>
    <t>1.蓄水池内安装6支防水浸没紫外线灯(单支功率不低于100W)；
2.蓄水池为密闭空间，需重点考虑密闭空间作业安全措施；
3.满足招标文件、相关规范要求及甲方使用需求。</t>
  </si>
  <si>
    <t>紫外线灯配套配电箱</t>
  </si>
  <si>
    <t>1.含配套箱内电子元件、控制开关等
2.安装方式：底边距地1.5m壁装
3.满足招标文件、相关规范要求及甲方使用需求。</t>
  </si>
  <si>
    <t>配线</t>
  </si>
  <si>
    <t>1.管内穿线 BV-4mm2，长度约880~920m
2.满足招标文件、相关规范要求及甲方使用需求。</t>
  </si>
  <si>
    <t>三</t>
  </si>
  <si>
    <t>厂房发光字</t>
  </si>
  <si>
    <t>厂房发光字（有机玻璃字）</t>
  </si>
  <si>
    <t>1.制作安装“鹏华水业”白色亚克力发光字
2.（行楷字体，字高1.2m，厚度不低于50mm，砖红色不锈钢包边）
3.安装配套电源开关（带定时器）
4.含骨架
5.高空车配合作业（最高15米）
6.满足招标文件、相关规范要求及甲方使用需求。</t>
  </si>
  <si>
    <t>四</t>
  </si>
  <si>
    <t>措施费</t>
  </si>
  <si>
    <t>安全文明施工费</t>
  </si>
  <si>
    <t>/</t>
  </si>
  <si>
    <t>五</t>
  </si>
  <si>
    <t>不含税合计（一+二+三+四）</t>
  </si>
  <si>
    <t>元</t>
  </si>
  <si>
    <t>六</t>
  </si>
  <si>
    <t>税金（9%）</t>
  </si>
  <si>
    <t>七</t>
  </si>
  <si>
    <t>含税总价（五+六）</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</si>
</sst>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3">
    <font>
      <sz val="11"/>
      <color theme="1"/>
      <name val="等线"/>
      <charset val="134"/>
      <scheme val="minor"/>
    </font>
    <font>
      <b/>
      <sz val="11"/>
      <color theme="1"/>
      <name val="宋体"/>
      <charset val="134"/>
    </font>
    <font>
      <sz val="11"/>
      <color theme="1"/>
      <name val="宋体"/>
      <charset val="134"/>
    </font>
    <font>
      <b/>
      <sz val="12"/>
      <color theme="1"/>
      <name val="宋体"/>
      <charset val="134"/>
    </font>
    <font>
      <b/>
      <sz val="20"/>
      <name val="宋体"/>
      <charset val="134"/>
    </font>
    <font>
      <sz val="20"/>
      <name val="宋体"/>
      <charset val="134"/>
    </font>
    <font>
      <b/>
      <sz val="11"/>
      <name val="宋体"/>
      <charset val="134"/>
    </font>
    <font>
      <b/>
      <sz val="12"/>
      <name val="宋体"/>
      <charset val="134"/>
    </font>
    <font>
      <sz val="11"/>
      <name val="宋体"/>
      <charset val="134"/>
    </font>
    <font>
      <sz val="10"/>
      <name val="Calibri"/>
      <charset val="134"/>
    </font>
    <font>
      <b/>
      <sz val="16"/>
      <name val="宋体"/>
      <charset val="134"/>
    </font>
    <font>
      <sz val="12"/>
      <name val="宋体"/>
      <charset val="134"/>
    </font>
    <font>
      <b/>
      <sz val="12"/>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Genev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1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5" applyNumberFormat="0" applyFill="0" applyAlignment="0" applyProtection="0">
      <alignment vertical="center"/>
    </xf>
    <xf numFmtId="0" fontId="19" fillId="0" borderId="15" applyNumberFormat="0" applyFill="0" applyAlignment="0" applyProtection="0">
      <alignment vertical="center"/>
    </xf>
    <xf numFmtId="0" fontId="20" fillId="0" borderId="16" applyNumberFormat="0" applyFill="0" applyAlignment="0" applyProtection="0">
      <alignment vertical="center"/>
    </xf>
    <xf numFmtId="0" fontId="20" fillId="0" borderId="0" applyNumberFormat="0" applyFill="0" applyBorder="0" applyAlignment="0" applyProtection="0">
      <alignment vertical="center"/>
    </xf>
    <xf numFmtId="0" fontId="21" fillId="3" borderId="17" applyNumberFormat="0" applyAlignment="0" applyProtection="0">
      <alignment vertical="center"/>
    </xf>
    <xf numFmtId="0" fontId="22" fillId="4" borderId="18" applyNumberFormat="0" applyAlignment="0" applyProtection="0">
      <alignment vertical="center"/>
    </xf>
    <xf numFmtId="0" fontId="23" fillId="4" borderId="17" applyNumberFormat="0" applyAlignment="0" applyProtection="0">
      <alignment vertical="center"/>
    </xf>
    <xf numFmtId="0" fontId="24" fillId="5" borderId="19" applyNumberFormat="0" applyAlignment="0" applyProtection="0">
      <alignment vertical="center"/>
    </xf>
    <xf numFmtId="0" fontId="25" fillId="0" borderId="20" applyNumberFormat="0" applyFill="0" applyAlignment="0" applyProtection="0">
      <alignment vertical="center"/>
    </xf>
    <xf numFmtId="0" fontId="26" fillId="0" borderId="2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32" fillId="0" borderId="0"/>
    <xf numFmtId="0" fontId="0" fillId="0" borderId="0">
      <alignment vertical="center"/>
    </xf>
  </cellStyleXfs>
  <cellXfs count="74">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Font="1" applyAlignment="1">
      <alignment vertical="center"/>
    </xf>
    <xf numFmtId="0" fontId="1" fillId="0" borderId="0" xfId="0" applyFont="1"/>
    <xf numFmtId="0" fontId="3" fillId="0" borderId="0" xfId="0" applyFont="1"/>
    <xf numFmtId="0" fontId="2" fillId="0" borderId="0" xfId="0" applyFont="1"/>
    <xf numFmtId="0" fontId="2" fillId="0" borderId="0" xfId="0" applyNumberFormat="1" applyFont="1" applyAlignment="1">
      <alignment horizontal="center"/>
    </xf>
    <xf numFmtId="0" fontId="2" fillId="0" borderId="0" xfId="0" applyFont="1" applyAlignment="1">
      <alignment horizontal="left"/>
    </xf>
    <xf numFmtId="0" fontId="2" fillId="0" borderId="0" xfId="0" applyNumberFormat="1" applyFont="1"/>
    <xf numFmtId="176" fontId="2" fillId="0" borderId="0" xfId="0" applyNumberFormat="1" applyFont="1" applyAlignment="1">
      <alignment horizontal="center"/>
    </xf>
    <xf numFmtId="43" fontId="2" fillId="0" borderId="0" xfId="0" applyNumberFormat="1" applyFont="1"/>
    <xf numFmtId="0" fontId="4" fillId="0" borderId="0" xfId="0" applyFont="1" applyAlignment="1">
      <alignment horizontal="center" vertical="center" wrapText="1"/>
    </xf>
    <xf numFmtId="0" fontId="5" fillId="0" borderId="0" xfId="0" applyNumberFormat="1" applyFont="1" applyAlignment="1">
      <alignment horizontal="center" vertical="center"/>
    </xf>
    <xf numFmtId="0" fontId="5" fillId="0" borderId="0" xfId="0" applyFont="1" applyAlignment="1">
      <alignment horizontal="left" vertical="center"/>
    </xf>
    <xf numFmtId="176" fontId="5" fillId="0" borderId="0" xfId="0" applyNumberFormat="1" applyFont="1" applyAlignment="1">
      <alignment horizontal="center" vertical="center"/>
    </xf>
    <xf numFmtId="0" fontId="5" fillId="0" borderId="0" xfId="0" applyFont="1" applyAlignment="1">
      <alignment horizontal="center" vertical="center"/>
    </xf>
    <xf numFmtId="43" fontId="5" fillId="0" borderId="0" xfId="0" applyNumberFormat="1" applyFont="1" applyAlignment="1">
      <alignment horizontal="center" vertical="center"/>
    </xf>
    <xf numFmtId="0" fontId="6" fillId="0" borderId="1" xfId="0" applyFont="1" applyBorder="1" applyAlignment="1">
      <alignment horizontal="center" vertical="center"/>
    </xf>
    <xf numFmtId="0" fontId="6" fillId="0" borderId="1" xfId="0" applyNumberFormat="1"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43" fontId="6" fillId="0" borderId="1" xfId="0" applyNumberFormat="1" applyFont="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176" fontId="6" fillId="0" borderId="3" xfId="0" applyNumberFormat="1" applyFont="1" applyFill="1" applyBorder="1" applyAlignment="1">
      <alignment horizontal="left" vertical="center" wrapText="1"/>
    </xf>
    <xf numFmtId="0" fontId="6" fillId="0" borderId="4" xfId="0" applyNumberFormat="1" applyFont="1" applyFill="1" applyBorder="1" applyAlignment="1">
      <alignment horizontal="left" vertical="center" wrapText="1"/>
    </xf>
    <xf numFmtId="43" fontId="7" fillId="0" borderId="1" xfId="0" applyNumberFormat="1" applyFont="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8" fillId="0" borderId="5" xfId="0" applyNumberFormat="1" applyFont="1" applyFill="1" applyBorder="1" applyAlignment="1">
      <alignment horizontal="left" vertical="center" wrapText="1"/>
    </xf>
    <xf numFmtId="0" fontId="8" fillId="0" borderId="2" xfId="49" applyNumberFormat="1" applyFont="1" applyBorder="1" applyAlignment="1">
      <alignment horizontal="center" vertical="center" wrapText="1"/>
    </xf>
    <xf numFmtId="176" fontId="8" fillId="0" borderId="1" xfId="49" applyNumberFormat="1" applyFont="1" applyBorder="1" applyAlignment="1">
      <alignment horizontal="center" vertical="center"/>
    </xf>
    <xf numFmtId="0" fontId="8" fillId="0" borderId="1" xfId="0" applyFont="1" applyBorder="1" applyAlignment="1">
      <alignment horizontal="center" vertical="center"/>
    </xf>
    <xf numFmtId="43" fontId="8" fillId="0" borderId="1" xfId="0" applyNumberFormat="1" applyFont="1" applyBorder="1" applyAlignment="1">
      <alignment horizontal="center" vertical="center"/>
    </xf>
    <xf numFmtId="0" fontId="8" fillId="0" borderId="6" xfId="0" applyNumberFormat="1" applyFont="1" applyFill="1" applyBorder="1" applyAlignment="1">
      <alignment horizontal="center" vertical="center" wrapText="1"/>
    </xf>
    <xf numFmtId="0" fontId="8" fillId="0" borderId="2" xfId="51" applyNumberFormat="1" applyFont="1" applyBorder="1" applyAlignment="1">
      <alignment horizontal="center" vertical="center" wrapText="1"/>
    </xf>
    <xf numFmtId="176" fontId="8" fillId="0" borderId="1" xfId="51" applyNumberFormat="1" applyFont="1" applyBorder="1" applyAlignment="1">
      <alignment horizontal="center" vertical="center"/>
    </xf>
    <xf numFmtId="0" fontId="8" fillId="0" borderId="7"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0" applyFont="1" applyBorder="1"/>
    <xf numFmtId="0" fontId="8" fillId="0" borderId="8" xfId="0" applyNumberFormat="1" applyFont="1" applyFill="1" applyBorder="1" applyAlignment="1">
      <alignment horizontal="center" vertical="center" wrapText="1"/>
    </xf>
    <xf numFmtId="0" fontId="8" fillId="0" borderId="8" xfId="0" applyNumberFormat="1" applyFont="1" applyFill="1" applyBorder="1" applyAlignment="1">
      <alignment horizontal="left" vertical="center" wrapText="1"/>
    </xf>
    <xf numFmtId="0" fontId="8" fillId="0" borderId="9" xfId="0" applyNumberFormat="1" applyFont="1" applyFill="1" applyBorder="1" applyAlignment="1">
      <alignment horizontal="center" vertical="center" wrapText="1"/>
    </xf>
    <xf numFmtId="176" fontId="8" fillId="0" borderId="6" xfId="0" applyNumberFormat="1" applyFont="1" applyFill="1" applyBorder="1" applyAlignment="1">
      <alignment horizontal="center" vertical="center" wrapText="1"/>
    </xf>
    <xf numFmtId="0" fontId="8" fillId="0" borderId="6" xfId="0" applyFont="1" applyBorder="1"/>
    <xf numFmtId="0" fontId="6" fillId="0" borderId="5" xfId="0" applyNumberFormat="1" applyFont="1" applyFill="1" applyBorder="1" applyAlignment="1">
      <alignment horizontal="center" vertical="center" wrapText="1"/>
    </xf>
    <xf numFmtId="0" fontId="6" fillId="0" borderId="10" xfId="0" applyNumberFormat="1" applyFont="1" applyFill="1" applyBorder="1" applyAlignment="1">
      <alignment horizontal="left" vertical="center" wrapText="1"/>
    </xf>
    <xf numFmtId="43" fontId="7" fillId="0" borderId="1" xfId="0" applyNumberFormat="1" applyFont="1" applyBorder="1"/>
    <xf numFmtId="0" fontId="8" fillId="0" borderId="11" xfId="0" applyNumberFormat="1" applyFont="1" applyFill="1" applyBorder="1" applyAlignment="1">
      <alignment horizontal="center" vertical="center" wrapText="1"/>
    </xf>
    <xf numFmtId="0" fontId="8" fillId="0" borderId="12" xfId="0" applyNumberFormat="1" applyFont="1" applyFill="1" applyBorder="1" applyAlignment="1">
      <alignment horizontal="center" vertical="center" wrapText="1"/>
    </xf>
    <xf numFmtId="176" fontId="8" fillId="0" borderId="13" xfId="0" applyNumberFormat="1" applyFont="1" applyFill="1" applyBorder="1" applyAlignment="1">
      <alignment horizontal="center" vertical="center" wrapText="1"/>
    </xf>
    <xf numFmtId="0" fontId="8" fillId="0" borderId="13" xfId="0" applyFont="1" applyBorder="1"/>
    <xf numFmtId="0" fontId="6" fillId="0" borderId="2"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43" fontId="6"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6" fillId="0" borderId="4"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NumberFormat="1" applyFont="1" applyBorder="1" applyAlignment="1">
      <alignment horizontal="center" vertical="center"/>
    </xf>
    <xf numFmtId="0" fontId="9" fillId="0" borderId="0" xfId="0" applyFont="1" applyFill="1" applyAlignment="1"/>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 fontId="11"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0" fontId="7" fillId="0" borderId="1"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Sheet1" xfId="50"/>
    <cellStyle name="常规 3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abSelected="1" workbookViewId="0">
      <selection activeCell="D3" sqref="D3"/>
    </sheetView>
  </sheetViews>
  <sheetFormatPr defaultColWidth="8" defaultRowHeight="12.75" outlineLevelCol="4"/>
  <cols>
    <col min="1" max="1" width="7.25" style="61" customWidth="1"/>
    <col min="2" max="2" width="31.375" style="61" customWidth="1"/>
    <col min="3" max="5" width="18.5" style="61" customWidth="1"/>
    <col min="6" max="16383" width="8" style="61"/>
  </cols>
  <sheetData>
    <row r="1" ht="53" customHeight="1" spans="1:5">
      <c r="A1" s="62" t="s">
        <v>0</v>
      </c>
      <c r="B1" s="63"/>
      <c r="C1" s="63"/>
      <c r="D1" s="63"/>
      <c r="E1" s="63"/>
    </row>
    <row r="2" ht="57" customHeight="1" spans="1:5">
      <c r="A2" s="64" t="s">
        <v>1</v>
      </c>
      <c r="B2" s="64" t="s">
        <v>2</v>
      </c>
      <c r="C2" s="64" t="s">
        <v>3</v>
      </c>
      <c r="D2" s="64" t="s">
        <v>4</v>
      </c>
      <c r="E2" s="64" t="s">
        <v>5</v>
      </c>
    </row>
    <row r="3" ht="53" customHeight="1" spans="1:5">
      <c r="A3" s="65">
        <v>1</v>
      </c>
      <c r="B3" s="65" t="s">
        <v>6</v>
      </c>
      <c r="C3" s="66">
        <v>147947.29</v>
      </c>
      <c r="D3" s="67">
        <f>报价清单!G35</f>
        <v>0</v>
      </c>
      <c r="E3" s="68">
        <f>(C3-D3)/C3</f>
        <v>1</v>
      </c>
    </row>
    <row r="4" ht="36" customHeight="1" spans="1:5">
      <c r="A4" s="65" t="s">
        <v>7</v>
      </c>
      <c r="B4" s="65"/>
      <c r="C4" s="65"/>
      <c r="D4" s="64" t="str">
        <f>SUBSTITUTE(SUBSTITUTE(IF(C3&lt;0,"负","")&amp;TEXT(INT(ABS(C3)),"[DBNum2]")&amp;"元"&amp;IF(INT(ABS(C3)*10)-INT(ABS(C3))*10=0,IF(INT(ABS(C3))=0,"","零"),TEXT(INT(ABS(C3)*10)-INT(ABS(C3))*10,"[DBNum2]")&amp;"角")&amp;IF(INT(ABS(C3)*100)-INT(ABS(C3)*10)*10=0,"整",TEXT(INT(ABS(C3)*100)-INT(ABS(C3)*10)*10,"[DBNum2]")&amp;"分"),"零角","零"),"零分","")</f>
        <v>壹拾肆万柒仟玖佰肆拾柒元贰角玖分</v>
      </c>
      <c r="E4" s="64"/>
    </row>
    <row r="5" ht="25" customHeight="1" spans="1:5">
      <c r="A5" s="69" t="s">
        <v>8</v>
      </c>
      <c r="B5" s="70"/>
      <c r="C5" s="70"/>
      <c r="D5" s="70"/>
      <c r="E5" s="71"/>
    </row>
    <row r="6" ht="66" customHeight="1" spans="1:5">
      <c r="A6" s="72" t="s">
        <v>9</v>
      </c>
      <c r="B6" s="72"/>
      <c r="C6" s="72"/>
      <c r="D6" s="72"/>
      <c r="E6" s="72"/>
    </row>
    <row r="7" ht="32" customHeight="1" spans="1:5">
      <c r="A7" s="72" t="s">
        <v>10</v>
      </c>
      <c r="B7" s="73"/>
      <c r="C7" s="73"/>
      <c r="D7" s="73"/>
      <c r="E7" s="73"/>
    </row>
    <row r="8" ht="36" customHeight="1" spans="1:5">
      <c r="A8" s="72" t="s">
        <v>11</v>
      </c>
      <c r="B8" s="72"/>
      <c r="C8" s="72"/>
      <c r="D8" s="72"/>
      <c r="E8" s="72"/>
    </row>
    <row r="9" ht="30" customHeight="1" spans="1:5">
      <c r="A9" s="73" t="s">
        <v>12</v>
      </c>
      <c r="B9" s="73"/>
      <c r="C9" s="73"/>
      <c r="D9" s="73"/>
      <c r="E9" s="73"/>
    </row>
    <row r="10" ht="32" customHeight="1" spans="1:5">
      <c r="A10" s="72" t="s">
        <v>13</v>
      </c>
      <c r="B10" s="73"/>
      <c r="C10" s="73"/>
      <c r="D10" s="73"/>
      <c r="E10" s="73"/>
    </row>
    <row r="11" ht="87" customHeight="1" spans="1:5">
      <c r="A11" s="72" t="s">
        <v>14</v>
      </c>
      <c r="B11" s="73"/>
      <c r="C11" s="73"/>
      <c r="D11" s="73"/>
      <c r="E11" s="73"/>
    </row>
  </sheetData>
  <mergeCells count="10">
    <mergeCell ref="A1:E1"/>
    <mergeCell ref="A4:C4"/>
    <mergeCell ref="D4:E4"/>
    <mergeCell ref="A5:E5"/>
    <mergeCell ref="A6:E6"/>
    <mergeCell ref="A7:E7"/>
    <mergeCell ref="A8:E8"/>
    <mergeCell ref="A9:E9"/>
    <mergeCell ref="A10:E10"/>
    <mergeCell ref="A11:E1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view="pageBreakPreview" zoomScaleNormal="100" workbookViewId="0">
      <selection activeCell="G33" sqref="G33"/>
    </sheetView>
  </sheetViews>
  <sheetFormatPr defaultColWidth="9" defaultRowHeight="13.5" outlineLevelCol="6"/>
  <cols>
    <col min="1" max="1" width="7.5" style="6" customWidth="1"/>
    <col min="2" max="2" width="22.875" style="7" customWidth="1"/>
    <col min="3" max="3" width="55.625" style="8" customWidth="1"/>
    <col min="4" max="4" width="8.625" style="9" customWidth="1"/>
    <col min="5" max="5" width="10.75" style="10" customWidth="1"/>
    <col min="6" max="6" width="12.15" style="6" customWidth="1"/>
    <col min="7" max="7" width="14.75" style="11" customWidth="1"/>
    <col min="8" max="16384" width="9" style="6"/>
  </cols>
  <sheetData>
    <row r="1" ht="33" customHeight="1" spans="1:7">
      <c r="A1" s="12" t="s">
        <v>15</v>
      </c>
      <c r="B1" s="13"/>
      <c r="C1" s="14"/>
      <c r="D1" s="13"/>
      <c r="E1" s="15"/>
      <c r="F1" s="16"/>
      <c r="G1" s="17"/>
    </row>
    <row r="2" s="1" customFormat="1" ht="27" customHeight="1" spans="1:7">
      <c r="A2" s="18" t="s">
        <v>1</v>
      </c>
      <c r="B2" s="19" t="s">
        <v>2</v>
      </c>
      <c r="C2" s="18" t="s">
        <v>16</v>
      </c>
      <c r="D2" s="19" t="s">
        <v>17</v>
      </c>
      <c r="E2" s="20" t="s">
        <v>18</v>
      </c>
      <c r="F2" s="21" t="s">
        <v>19</v>
      </c>
      <c r="G2" s="22" t="s">
        <v>20</v>
      </c>
    </row>
    <row r="3" s="2" customFormat="1" ht="24" customHeight="1" spans="1:7">
      <c r="A3" s="23" t="s">
        <v>21</v>
      </c>
      <c r="B3" s="24" t="s">
        <v>22</v>
      </c>
      <c r="C3" s="25"/>
      <c r="D3" s="25"/>
      <c r="E3" s="26"/>
      <c r="F3" s="27"/>
      <c r="G3" s="28">
        <f>SUM(G4:G13)</f>
        <v>0</v>
      </c>
    </row>
    <row r="4" s="2" customFormat="1" ht="27" spans="1:7">
      <c r="A4" s="29">
        <v>1</v>
      </c>
      <c r="B4" s="30" t="s">
        <v>23</v>
      </c>
      <c r="C4" s="31" t="s">
        <v>24</v>
      </c>
      <c r="D4" s="32" t="s">
        <v>25</v>
      </c>
      <c r="E4" s="33">
        <v>2</v>
      </c>
      <c r="F4" s="34"/>
      <c r="G4" s="35">
        <f>E4*F4</f>
        <v>0</v>
      </c>
    </row>
    <row r="5" s="2" customFormat="1" ht="42" customHeight="1" spans="1:7">
      <c r="A5" s="29">
        <v>2</v>
      </c>
      <c r="B5" s="29" t="s">
        <v>26</v>
      </c>
      <c r="C5" s="31" t="s">
        <v>27</v>
      </c>
      <c r="D5" s="32" t="s">
        <v>28</v>
      </c>
      <c r="E5" s="33">
        <v>1</v>
      </c>
      <c r="F5" s="34"/>
      <c r="G5" s="35">
        <f t="shared" ref="G5:G17" si="0">E5*F5</f>
        <v>0</v>
      </c>
    </row>
    <row r="6" s="3" customFormat="1" ht="78" customHeight="1" spans="1:7">
      <c r="A6" s="29">
        <v>3</v>
      </c>
      <c r="B6" s="36" t="s">
        <v>29</v>
      </c>
      <c r="C6" s="31" t="s">
        <v>30</v>
      </c>
      <c r="D6" s="32" t="s">
        <v>28</v>
      </c>
      <c r="E6" s="33">
        <v>1</v>
      </c>
      <c r="F6" s="34"/>
      <c r="G6" s="35">
        <f t="shared" si="0"/>
        <v>0</v>
      </c>
    </row>
    <row r="7" s="3" customFormat="1" ht="43" customHeight="1" spans="1:7">
      <c r="A7" s="29">
        <v>4</v>
      </c>
      <c r="B7" s="29" t="s">
        <v>31</v>
      </c>
      <c r="C7" s="31" t="s">
        <v>32</v>
      </c>
      <c r="D7" s="32" t="s">
        <v>33</v>
      </c>
      <c r="E7" s="33">
        <v>1</v>
      </c>
      <c r="F7" s="34"/>
      <c r="G7" s="35">
        <f t="shared" si="0"/>
        <v>0</v>
      </c>
    </row>
    <row r="8" s="3" customFormat="1" ht="69" customHeight="1" spans="1:7">
      <c r="A8" s="29">
        <v>5</v>
      </c>
      <c r="B8" s="36" t="s">
        <v>31</v>
      </c>
      <c r="C8" s="31" t="s">
        <v>34</v>
      </c>
      <c r="D8" s="32" t="s">
        <v>33</v>
      </c>
      <c r="E8" s="33">
        <v>1</v>
      </c>
      <c r="F8" s="34"/>
      <c r="G8" s="35">
        <f t="shared" si="0"/>
        <v>0</v>
      </c>
    </row>
    <row r="9" s="3" customFormat="1" ht="40.5" spans="1:7">
      <c r="A9" s="29">
        <v>6</v>
      </c>
      <c r="B9" s="36" t="s">
        <v>31</v>
      </c>
      <c r="C9" s="31" t="s">
        <v>35</v>
      </c>
      <c r="D9" s="32" t="s">
        <v>33</v>
      </c>
      <c r="E9" s="33">
        <v>1</v>
      </c>
      <c r="F9" s="34"/>
      <c r="G9" s="35">
        <f t="shared" si="0"/>
        <v>0</v>
      </c>
    </row>
    <row r="10" s="3" customFormat="1" ht="62" customHeight="1" spans="1:7">
      <c r="A10" s="29">
        <v>7</v>
      </c>
      <c r="B10" s="29" t="s">
        <v>36</v>
      </c>
      <c r="C10" s="31" t="s">
        <v>37</v>
      </c>
      <c r="D10" s="32" t="s">
        <v>25</v>
      </c>
      <c r="E10" s="33">
        <v>1</v>
      </c>
      <c r="F10" s="34"/>
      <c r="G10" s="35">
        <f t="shared" si="0"/>
        <v>0</v>
      </c>
    </row>
    <row r="11" s="3" customFormat="1" ht="58" customHeight="1" spans="1:7">
      <c r="A11" s="29">
        <v>8</v>
      </c>
      <c r="B11" s="36" t="s">
        <v>38</v>
      </c>
      <c r="C11" s="31" t="s">
        <v>39</v>
      </c>
      <c r="D11" s="32" t="s">
        <v>28</v>
      </c>
      <c r="E11" s="33">
        <v>1</v>
      </c>
      <c r="F11" s="34"/>
      <c r="G11" s="35">
        <f t="shared" si="0"/>
        <v>0</v>
      </c>
    </row>
    <row r="12" s="3" customFormat="1" ht="148.5" spans="1:7">
      <c r="A12" s="29">
        <v>9</v>
      </c>
      <c r="B12" s="29" t="s">
        <v>40</v>
      </c>
      <c r="C12" s="31" t="s">
        <v>41</v>
      </c>
      <c r="D12" s="37" t="s">
        <v>25</v>
      </c>
      <c r="E12" s="38">
        <v>3</v>
      </c>
      <c r="F12" s="34"/>
      <c r="G12" s="35">
        <f t="shared" si="0"/>
        <v>0</v>
      </c>
    </row>
    <row r="13" s="3" customFormat="1" ht="81" customHeight="1" spans="1:7">
      <c r="A13" s="29">
        <v>10</v>
      </c>
      <c r="B13" s="30" t="s">
        <v>42</v>
      </c>
      <c r="C13" s="31" t="s">
        <v>43</v>
      </c>
      <c r="D13" s="39" t="s">
        <v>28</v>
      </c>
      <c r="E13" s="33">
        <v>1</v>
      </c>
      <c r="F13" s="34"/>
      <c r="G13" s="35">
        <f t="shared" si="0"/>
        <v>0</v>
      </c>
    </row>
    <row r="14" s="3" customFormat="1" ht="24" customHeight="1" spans="1:7">
      <c r="A14" s="23" t="s">
        <v>44</v>
      </c>
      <c r="B14" s="24" t="s">
        <v>45</v>
      </c>
      <c r="C14" s="25"/>
      <c r="D14" s="25"/>
      <c r="E14" s="26"/>
      <c r="F14" s="27"/>
      <c r="G14" s="28">
        <f>SUM(G15:G28)</f>
        <v>0</v>
      </c>
    </row>
    <row r="15" s="3" customFormat="1" ht="57" customHeight="1" spans="1:7">
      <c r="A15" s="30">
        <v>1</v>
      </c>
      <c r="B15" s="30" t="s">
        <v>46</v>
      </c>
      <c r="C15" s="31" t="s">
        <v>47</v>
      </c>
      <c r="D15" s="39" t="s">
        <v>48</v>
      </c>
      <c r="E15" s="40">
        <v>2</v>
      </c>
      <c r="F15" s="34"/>
      <c r="G15" s="35">
        <f>E15*F15</f>
        <v>0</v>
      </c>
    </row>
    <row r="16" s="3" customFormat="1" ht="27" spans="1:7">
      <c r="A16" s="30">
        <v>2</v>
      </c>
      <c r="B16" s="30" t="s">
        <v>49</v>
      </c>
      <c r="C16" s="31" t="s">
        <v>50</v>
      </c>
      <c r="D16" s="39" t="s">
        <v>25</v>
      </c>
      <c r="E16" s="40">
        <v>10</v>
      </c>
      <c r="F16" s="34"/>
      <c r="G16" s="35">
        <f t="shared" ref="G16:G29" si="1">E16*F16</f>
        <v>0</v>
      </c>
    </row>
    <row r="17" s="3" customFormat="1" ht="67.5" spans="1:7">
      <c r="A17" s="30">
        <v>3</v>
      </c>
      <c r="B17" s="30" t="s">
        <v>51</v>
      </c>
      <c r="C17" s="31" t="s">
        <v>52</v>
      </c>
      <c r="D17" s="39" t="s">
        <v>28</v>
      </c>
      <c r="E17" s="40">
        <v>1</v>
      </c>
      <c r="F17" s="34"/>
      <c r="G17" s="35">
        <f t="shared" si="1"/>
        <v>0</v>
      </c>
    </row>
    <row r="18" s="2" customFormat="1" ht="67.5" spans="1:7">
      <c r="A18" s="30">
        <v>4</v>
      </c>
      <c r="B18" s="30" t="s">
        <v>53</v>
      </c>
      <c r="C18" s="31" t="s">
        <v>54</v>
      </c>
      <c r="D18" s="39" t="s">
        <v>33</v>
      </c>
      <c r="E18" s="40">
        <v>1</v>
      </c>
      <c r="F18" s="34"/>
      <c r="G18" s="35">
        <f t="shared" si="1"/>
        <v>0</v>
      </c>
    </row>
    <row r="19" s="2" customFormat="1" ht="40" customHeight="1" spans="1:7">
      <c r="A19" s="30">
        <v>5</v>
      </c>
      <c r="B19" s="30" t="s">
        <v>55</v>
      </c>
      <c r="C19" s="31" t="s">
        <v>56</v>
      </c>
      <c r="D19" s="39" t="s">
        <v>28</v>
      </c>
      <c r="E19" s="40">
        <v>1</v>
      </c>
      <c r="F19" s="34"/>
      <c r="G19" s="35">
        <f t="shared" si="1"/>
        <v>0</v>
      </c>
    </row>
    <row r="20" ht="67.5" spans="1:7">
      <c r="A20" s="30">
        <v>6</v>
      </c>
      <c r="B20" s="30" t="s">
        <v>57</v>
      </c>
      <c r="C20" s="31" t="s">
        <v>58</v>
      </c>
      <c r="D20" s="39" t="s">
        <v>28</v>
      </c>
      <c r="E20" s="40">
        <v>1</v>
      </c>
      <c r="F20" s="41"/>
      <c r="G20" s="35">
        <f t="shared" si="1"/>
        <v>0</v>
      </c>
    </row>
    <row r="21" ht="67.5" spans="1:7">
      <c r="A21" s="30">
        <v>7</v>
      </c>
      <c r="B21" s="30" t="s">
        <v>59</v>
      </c>
      <c r="C21" s="31" t="s">
        <v>60</v>
      </c>
      <c r="D21" s="39" t="s">
        <v>33</v>
      </c>
      <c r="E21" s="40">
        <v>4</v>
      </c>
      <c r="F21" s="41"/>
      <c r="G21" s="35">
        <f t="shared" si="1"/>
        <v>0</v>
      </c>
    </row>
    <row r="22" ht="67.5" spans="1:7">
      <c r="A22" s="30">
        <v>8</v>
      </c>
      <c r="B22" s="30" t="s">
        <v>57</v>
      </c>
      <c r="C22" s="31" t="s">
        <v>61</v>
      </c>
      <c r="D22" s="39" t="s">
        <v>28</v>
      </c>
      <c r="E22" s="40">
        <v>1</v>
      </c>
      <c r="F22" s="41"/>
      <c r="G22" s="35">
        <f t="shared" si="1"/>
        <v>0</v>
      </c>
    </row>
    <row r="23" ht="67.5" spans="1:7">
      <c r="A23" s="30">
        <v>9</v>
      </c>
      <c r="B23" s="30" t="s">
        <v>59</v>
      </c>
      <c r="C23" s="31" t="s">
        <v>62</v>
      </c>
      <c r="D23" s="39" t="s">
        <v>33</v>
      </c>
      <c r="E23" s="40">
        <v>1</v>
      </c>
      <c r="F23" s="41"/>
      <c r="G23" s="35">
        <f t="shared" si="1"/>
        <v>0</v>
      </c>
    </row>
    <row r="24" ht="47" customHeight="1" spans="1:7">
      <c r="A24" s="30">
        <v>10</v>
      </c>
      <c r="B24" s="30" t="s">
        <v>63</v>
      </c>
      <c r="C24" s="31" t="s">
        <v>64</v>
      </c>
      <c r="D24" s="39" t="s">
        <v>28</v>
      </c>
      <c r="E24" s="40">
        <v>1</v>
      </c>
      <c r="F24" s="41"/>
      <c r="G24" s="35">
        <f t="shared" si="1"/>
        <v>0</v>
      </c>
    </row>
    <row r="25" ht="67.5" spans="1:7">
      <c r="A25" s="30">
        <v>11</v>
      </c>
      <c r="B25" s="30" t="s">
        <v>65</v>
      </c>
      <c r="C25" s="31" t="s">
        <v>66</v>
      </c>
      <c r="D25" s="39" t="s">
        <v>33</v>
      </c>
      <c r="E25" s="40">
        <v>1</v>
      </c>
      <c r="F25" s="41"/>
      <c r="G25" s="35">
        <f t="shared" si="1"/>
        <v>0</v>
      </c>
    </row>
    <row r="26" ht="63" customHeight="1" spans="1:7">
      <c r="A26" s="30">
        <v>12</v>
      </c>
      <c r="B26" s="30" t="s">
        <v>49</v>
      </c>
      <c r="C26" s="31" t="s">
        <v>67</v>
      </c>
      <c r="D26" s="39" t="s">
        <v>25</v>
      </c>
      <c r="E26" s="40">
        <v>6</v>
      </c>
      <c r="F26" s="41"/>
      <c r="G26" s="35">
        <f t="shared" si="1"/>
        <v>0</v>
      </c>
    </row>
    <row r="27" ht="57" customHeight="1" spans="1:7">
      <c r="A27" s="30">
        <v>13</v>
      </c>
      <c r="B27" s="30" t="s">
        <v>68</v>
      </c>
      <c r="C27" s="31" t="s">
        <v>69</v>
      </c>
      <c r="D27" s="39" t="s">
        <v>48</v>
      </c>
      <c r="E27" s="40">
        <v>1</v>
      </c>
      <c r="F27" s="41"/>
      <c r="G27" s="35">
        <f t="shared" si="1"/>
        <v>0</v>
      </c>
    </row>
    <row r="28" ht="27" spans="1:7">
      <c r="A28" s="30">
        <v>14</v>
      </c>
      <c r="B28" s="30" t="s">
        <v>70</v>
      </c>
      <c r="C28" s="31" t="s">
        <v>71</v>
      </c>
      <c r="D28" s="39" t="s">
        <v>28</v>
      </c>
      <c r="E28" s="40">
        <v>1</v>
      </c>
      <c r="F28" s="41"/>
      <c r="G28" s="35">
        <f t="shared" si="1"/>
        <v>0</v>
      </c>
    </row>
    <row r="29" s="3" customFormat="1" ht="24" customHeight="1" spans="1:7">
      <c r="A29" s="23" t="s">
        <v>72</v>
      </c>
      <c r="B29" s="24" t="s">
        <v>73</v>
      </c>
      <c r="C29" s="25"/>
      <c r="D29" s="25"/>
      <c r="E29" s="26"/>
      <c r="F29" s="27"/>
      <c r="G29" s="28">
        <f>SUM(G30)</f>
        <v>0</v>
      </c>
    </row>
    <row r="30" ht="106" customHeight="1" spans="1:7">
      <c r="A30" s="30">
        <v>15</v>
      </c>
      <c r="B30" s="42" t="s">
        <v>74</v>
      </c>
      <c r="C30" s="43" t="s">
        <v>75</v>
      </c>
      <c r="D30" s="44" t="s">
        <v>33</v>
      </c>
      <c r="E30" s="45">
        <v>4</v>
      </c>
      <c r="F30" s="46"/>
      <c r="G30" s="35">
        <f>E30*F30</f>
        <v>0</v>
      </c>
    </row>
    <row r="31" s="4" customFormat="1" ht="29" customHeight="1" spans="1:7">
      <c r="A31" s="47" t="s">
        <v>76</v>
      </c>
      <c r="B31" s="48" t="s">
        <v>77</v>
      </c>
      <c r="C31" s="25"/>
      <c r="D31" s="25"/>
      <c r="E31" s="26"/>
      <c r="F31" s="27"/>
      <c r="G31" s="49">
        <f>SUM(G32)</f>
        <v>0</v>
      </c>
    </row>
    <row r="32" ht="24" customHeight="1" spans="1:7">
      <c r="A32" s="30">
        <v>16</v>
      </c>
      <c r="B32" s="50" t="s">
        <v>78</v>
      </c>
      <c r="C32" s="50" t="s">
        <v>79</v>
      </c>
      <c r="D32" s="51" t="s">
        <v>28</v>
      </c>
      <c r="E32" s="52">
        <v>1</v>
      </c>
      <c r="F32" s="53"/>
      <c r="G32" s="35">
        <f>E32*F32</f>
        <v>0</v>
      </c>
    </row>
    <row r="33" s="4" customFormat="1" ht="31" customHeight="1" spans="1:7">
      <c r="A33" s="23" t="s">
        <v>80</v>
      </c>
      <c r="B33" s="54" t="s">
        <v>81</v>
      </c>
      <c r="C33" s="55"/>
      <c r="D33" s="23" t="s">
        <v>82</v>
      </c>
      <c r="E33" s="20" t="s">
        <v>79</v>
      </c>
      <c r="F33" s="56" t="s">
        <v>79</v>
      </c>
      <c r="G33" s="28">
        <f>SUM(G3,G14,G29,G31)</f>
        <v>0</v>
      </c>
    </row>
    <row r="34" s="4" customFormat="1" ht="21" customHeight="1" spans="1:7">
      <c r="A34" s="23" t="s">
        <v>83</v>
      </c>
      <c r="B34" s="57" t="s">
        <v>84</v>
      </c>
      <c r="C34" s="58"/>
      <c r="D34" s="19" t="s">
        <v>82</v>
      </c>
      <c r="E34" s="20" t="s">
        <v>79</v>
      </c>
      <c r="F34" s="56" t="s">
        <v>79</v>
      </c>
      <c r="G34" s="56">
        <f>G33*0.09</f>
        <v>0</v>
      </c>
    </row>
    <row r="35" s="5" customFormat="1" ht="28" customHeight="1" spans="1:7">
      <c r="A35" s="59" t="s">
        <v>85</v>
      </c>
      <c r="B35" s="60" t="s">
        <v>86</v>
      </c>
      <c r="C35" s="59"/>
      <c r="D35" s="60" t="s">
        <v>82</v>
      </c>
      <c r="E35" s="20" t="s">
        <v>79</v>
      </c>
      <c r="F35" s="56" t="s">
        <v>79</v>
      </c>
      <c r="G35" s="28">
        <f>G33+G34</f>
        <v>0</v>
      </c>
    </row>
  </sheetData>
  <mergeCells count="8">
    <mergeCell ref="A1:G1"/>
    <mergeCell ref="B3:F3"/>
    <mergeCell ref="B14:F14"/>
    <mergeCell ref="B29:F29"/>
    <mergeCell ref="B31:F31"/>
    <mergeCell ref="B33:C33"/>
    <mergeCell ref="B34:C34"/>
    <mergeCell ref="B35:C35"/>
  </mergeCells>
  <pageMargins left="0.590277777777778" right="0.550694444444444" top="0.354166666666667" bottom="0.629861111111111" header="0.590277777777778" footer="0.0784722222222222"/>
  <pageSetup paperSize="9" scale="41" orientation="portrait" horizontalDpi="600"/>
  <headerFooter>
    <oddFooter>&amp;C第 &amp;P 页，共 &amp;N 页</oddFooter>
  </headerFooter>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投标报价一览表</vt:lpstr>
      <vt:lpstr>报价清单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234</dc:creator>
  <cp:lastModifiedBy>Peterson。</cp:lastModifiedBy>
  <dcterms:created xsi:type="dcterms:W3CDTF">2015-06-05T18:19:00Z</dcterms:created>
  <dcterms:modified xsi:type="dcterms:W3CDTF">2026-05-09T11:49:58Z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75AF8F2755B24EDEA76895175ECA62A7</vt:lpwstr>
  </property>
  <property fmtid="{D5CDD505-2E9C-101B-9397-08002B2CF9AE}" pid="3" name="KSOProductBuildVer">
    <vt:lpwstr>2052-12.1.0.26375</vt:lpwstr>
  </property>
  <property fmtid="{D5CDD505-2E9C-101B-9397-08002B2CF9AE}" pid="4" name="CalculationRule">
    <vt:i4>0</vt:i4>
  </property>
</Properties>
</file>